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hidePivotFieldList="1" defaultThemeVersion="124226"/>
  <workbookProtection lockStructure="1"/>
  <bookViews>
    <workbookView xWindow="480" yWindow="1170" windowWidth="15480" windowHeight="8970" tabRatio="747"/>
  </bookViews>
  <sheets>
    <sheet name="Tabele" sheetId="17" r:id="rId1"/>
  </sheets>
  <definedNames>
    <definedName name="fasfdaf">#REF!</definedName>
  </definedNames>
  <calcPr calcId="145621"/>
</workbook>
</file>

<file path=xl/calcChain.xml><?xml version="1.0" encoding="utf-8"?>
<calcChain xmlns="http://schemas.openxmlformats.org/spreadsheetml/2006/main">
  <c r="J713" i="17" l="1"/>
  <c r="G669" i="17" l="1"/>
  <c r="M707" i="17" l="1"/>
  <c r="Q707" i="17"/>
  <c r="J607" i="17"/>
  <c r="M607" i="17"/>
  <c r="N607" i="17"/>
  <c r="Q607" i="17"/>
  <c r="R607" i="17"/>
  <c r="J500" i="17"/>
  <c r="N500" i="17"/>
  <c r="R500" i="17"/>
  <c r="L407" i="17"/>
  <c r="H307" i="17"/>
  <c r="M307" i="17"/>
  <c r="Q307" i="17"/>
  <c r="J207" i="17"/>
  <c r="M207" i="17"/>
  <c r="N207" i="17"/>
  <c r="Q207" i="17"/>
  <c r="R207" i="17"/>
  <c r="R7" i="17"/>
  <c r="R707" i="17" s="1"/>
  <c r="Q7" i="17"/>
  <c r="Q407" i="17" s="1"/>
  <c r="P7" i="17"/>
  <c r="P407" i="17" s="1"/>
  <c r="O7" i="17"/>
  <c r="O607" i="17" s="1"/>
  <c r="N7" i="17"/>
  <c r="N707" i="17" s="1"/>
  <c r="M7" i="17"/>
  <c r="M407" i="17" s="1"/>
  <c r="L7" i="17"/>
  <c r="L500" i="17" s="1"/>
  <c r="K7" i="17"/>
  <c r="K500" i="17" s="1"/>
  <c r="J7" i="17"/>
  <c r="J707" i="17" s="1"/>
  <c r="I7" i="17"/>
  <c r="I707" i="17" s="1"/>
  <c r="H7" i="17"/>
  <c r="H707" i="17" s="1"/>
  <c r="G7" i="17"/>
  <c r="G707" i="17" s="1"/>
  <c r="G407" i="17" l="1"/>
  <c r="O500" i="17"/>
  <c r="H207" i="17"/>
  <c r="G307" i="17"/>
  <c r="K407" i="17"/>
  <c r="P707" i="17"/>
  <c r="P207" i="17"/>
  <c r="L207" i="17"/>
  <c r="G207" i="17"/>
  <c r="O307" i="17"/>
  <c r="K307" i="17"/>
  <c r="R407" i="17"/>
  <c r="N407" i="17"/>
  <c r="J407" i="17"/>
  <c r="Q500" i="17"/>
  <c r="M500" i="17"/>
  <c r="H500" i="17"/>
  <c r="P607" i="17"/>
  <c r="L607" i="17"/>
  <c r="G607" i="17"/>
  <c r="O707" i="17"/>
  <c r="K707" i="17"/>
  <c r="P307" i="17"/>
  <c r="L307" i="17"/>
  <c r="O407" i="17"/>
  <c r="H607" i="17"/>
  <c r="L707" i="17"/>
  <c r="O207" i="17"/>
  <c r="K207" i="17"/>
  <c r="R307" i="17"/>
  <c r="N307" i="17"/>
  <c r="J307" i="17"/>
  <c r="H407" i="17"/>
  <c r="P500" i="17"/>
  <c r="G500" i="17"/>
  <c r="K607" i="17"/>
  <c r="I207" i="17"/>
  <c r="I307" i="17"/>
  <c r="I407" i="17"/>
  <c r="I500" i="17"/>
  <c r="I607" i="17"/>
  <c r="R646" i="17"/>
  <c r="R644" i="17" s="1"/>
  <c r="Q646" i="17"/>
  <c r="Q644" i="17" s="1"/>
  <c r="P646" i="17"/>
  <c r="P644" i="17" s="1"/>
  <c r="O646" i="17"/>
  <c r="O644" i="17" s="1"/>
  <c r="N646" i="17"/>
  <c r="N644" i="17" s="1"/>
  <c r="M646" i="17"/>
  <c r="M644" i="17" s="1"/>
  <c r="L646" i="17"/>
  <c r="L644" i="17" s="1"/>
  <c r="K646" i="17"/>
  <c r="K644" i="17" s="1"/>
  <c r="J646" i="17"/>
  <c r="J644" i="17" s="1"/>
  <c r="I646" i="17"/>
  <c r="I644" i="17" s="1"/>
  <c r="H646" i="17"/>
  <c r="H644" i="17" s="1"/>
  <c r="G646" i="17"/>
  <c r="G644" i="17" s="1"/>
  <c r="R634" i="17"/>
  <c r="R632" i="17" s="1"/>
  <c r="Q634" i="17"/>
  <c r="Q632" i="17" s="1"/>
  <c r="P634" i="17"/>
  <c r="P632" i="17" s="1"/>
  <c r="O634" i="17"/>
  <c r="O632" i="17" s="1"/>
  <c r="N634" i="17"/>
  <c r="N632" i="17" s="1"/>
  <c r="M634" i="17"/>
  <c r="M632" i="17" s="1"/>
  <c r="L634" i="17"/>
  <c r="L632" i="17" s="1"/>
  <c r="K634" i="17"/>
  <c r="K632" i="17" s="1"/>
  <c r="J634" i="17"/>
  <c r="J632" i="17" s="1"/>
  <c r="I634" i="17"/>
  <c r="I632" i="17" s="1"/>
  <c r="H634" i="17"/>
  <c r="H632" i="17" s="1"/>
  <c r="G634" i="17"/>
  <c r="G632" i="17" s="1"/>
  <c r="R621" i="17"/>
  <c r="Q621" i="17"/>
  <c r="P621" i="17"/>
  <c r="O621" i="17"/>
  <c r="N621" i="17"/>
  <c r="M621" i="17"/>
  <c r="L621" i="17"/>
  <c r="K621" i="17"/>
  <c r="J621" i="17"/>
  <c r="I621" i="17"/>
  <c r="H621" i="17"/>
  <c r="G621" i="17"/>
  <c r="P502" i="17" l="1"/>
  <c r="L502" i="17"/>
  <c r="H502" i="17"/>
  <c r="R502" i="17"/>
  <c r="Q502" i="17"/>
  <c r="O502" i="17"/>
  <c r="N502" i="17"/>
  <c r="M502" i="17"/>
  <c r="K502" i="17"/>
  <c r="J502" i="17"/>
  <c r="I502" i="17"/>
  <c r="R532" i="17"/>
  <c r="Q532" i="17"/>
  <c r="P532" i="17"/>
  <c r="O532" i="17"/>
  <c r="N532" i="17"/>
  <c r="M532" i="17"/>
  <c r="L532" i="17"/>
  <c r="K532" i="17"/>
  <c r="J532" i="17"/>
  <c r="I532" i="17"/>
  <c r="H532" i="17"/>
  <c r="G532" i="17"/>
  <c r="G502" i="17" l="1"/>
  <c r="I37" i="17" l="1"/>
  <c r="M37" i="17"/>
  <c r="Q37" i="17"/>
  <c r="J37" i="17"/>
  <c r="R37" i="17"/>
  <c r="N37" i="17"/>
  <c r="G37" i="17"/>
  <c r="K37" i="17"/>
  <c r="O37" i="17"/>
  <c r="H37" i="17"/>
  <c r="L37" i="17"/>
  <c r="P37" i="17"/>
  <c r="H246" i="17" l="1"/>
  <c r="H245" i="17" s="1"/>
  <c r="L246" i="17"/>
  <c r="L245" i="17" s="1"/>
  <c r="P246" i="17"/>
  <c r="P245" i="17" s="1"/>
  <c r="I246" i="17"/>
  <c r="I245" i="17" s="1"/>
  <c r="M246" i="17"/>
  <c r="M245" i="17" s="1"/>
  <c r="Q246" i="17"/>
  <c r="Q245" i="17" s="1"/>
  <c r="G246" i="17"/>
  <c r="G245" i="17" s="1"/>
  <c r="J246" i="17"/>
  <c r="J245" i="17" s="1"/>
  <c r="N246" i="17"/>
  <c r="N245" i="17" s="1"/>
  <c r="R246" i="17"/>
  <c r="R245" i="17" s="1"/>
  <c r="K246" i="17"/>
  <c r="K245" i="17" s="1"/>
  <c r="O246" i="17"/>
  <c r="O245" i="17" s="1"/>
  <c r="J215" i="17" l="1"/>
  <c r="J209" i="17" s="1"/>
  <c r="G215" i="17"/>
  <c r="G209" i="17" s="1"/>
  <c r="K215" i="17"/>
  <c r="K209" i="17" s="1"/>
  <c r="N215" i="17"/>
  <c r="N209" i="17" s="1"/>
  <c r="R215" i="17"/>
  <c r="R209" i="17" s="1"/>
  <c r="O215" i="17"/>
  <c r="O209" i="17" s="1"/>
  <c r="H215" i="17"/>
  <c r="H209" i="17" s="1"/>
  <c r="L215" i="17"/>
  <c r="L209" i="17" s="1"/>
  <c r="P215" i="17"/>
  <c r="P209" i="17" s="1"/>
  <c r="I215" i="17"/>
  <c r="I209" i="17" s="1"/>
  <c r="M215" i="17"/>
  <c r="M209" i="17" s="1"/>
  <c r="Q215" i="17"/>
  <c r="Q209" i="17" s="1"/>
  <c r="O65" i="17" l="1"/>
  <c r="O64" i="17" s="1"/>
  <c r="J65" i="17"/>
  <c r="J64" i="17" s="1"/>
  <c r="N65" i="17"/>
  <c r="N64" i="17" s="1"/>
  <c r="R65" i="17"/>
  <c r="R64" i="17" s="1"/>
  <c r="G65" i="17"/>
  <c r="G64" i="17" s="1"/>
  <c r="K65" i="17"/>
  <c r="K64" i="17" s="1"/>
  <c r="H65" i="17"/>
  <c r="H64" i="17" s="1"/>
  <c r="L65" i="17"/>
  <c r="L64" i="17" s="1"/>
  <c r="P65" i="17"/>
  <c r="P64" i="17" s="1"/>
  <c r="I65" i="17"/>
  <c r="I64" i="17" s="1"/>
  <c r="M65" i="17"/>
  <c r="M64" i="17" s="1"/>
  <c r="Q65" i="17"/>
  <c r="Q64" i="17" s="1"/>
  <c r="B651" i="17" l="1"/>
  <c r="B628" i="17"/>
  <c r="R463" i="17" l="1"/>
  <c r="Q463" i="17"/>
  <c r="P463" i="17"/>
  <c r="O463" i="17"/>
  <c r="N463" i="17"/>
  <c r="M463" i="17"/>
  <c r="L463" i="17"/>
  <c r="K463" i="17"/>
  <c r="J463" i="17"/>
  <c r="I463" i="17"/>
  <c r="H463" i="17"/>
  <c r="G463" i="17"/>
  <c r="R451" i="17"/>
  <c r="Q451" i="17"/>
  <c r="P451" i="17"/>
  <c r="O451" i="17"/>
  <c r="N451" i="17"/>
  <c r="M451" i="17"/>
  <c r="L451" i="17"/>
  <c r="K451" i="17"/>
  <c r="J451" i="17"/>
  <c r="I451" i="17"/>
  <c r="H451" i="17"/>
  <c r="G451" i="17"/>
  <c r="I508" i="17" l="1"/>
  <c r="M508" i="17"/>
  <c r="Q508" i="17"/>
  <c r="G508" i="17"/>
  <c r="K508" i="17"/>
  <c r="O508" i="17"/>
  <c r="H508" i="17"/>
  <c r="L508" i="17"/>
  <c r="P508" i="17"/>
  <c r="J508" i="17"/>
  <c r="N508" i="17"/>
  <c r="R508" i="17"/>
  <c r="I411" i="17"/>
  <c r="I412" i="17"/>
  <c r="J412" i="17"/>
  <c r="J411" i="17"/>
  <c r="R412" i="17"/>
  <c r="R411" i="17"/>
  <c r="H411" i="17"/>
  <c r="H412" i="17"/>
  <c r="L411" i="17"/>
  <c r="L412" i="17"/>
  <c r="P411" i="17"/>
  <c r="P412" i="17"/>
  <c r="M411" i="17"/>
  <c r="M412" i="17"/>
  <c r="Q411" i="17"/>
  <c r="Q412" i="17"/>
  <c r="N412" i="17"/>
  <c r="N411" i="17"/>
  <c r="K411" i="17"/>
  <c r="K412" i="17"/>
  <c r="O411" i="17"/>
  <c r="O412" i="17"/>
  <c r="G411" i="17"/>
  <c r="G412" i="17"/>
  <c r="R657" i="17"/>
  <c r="Q657" i="17"/>
  <c r="P657" i="17"/>
  <c r="O657" i="17"/>
  <c r="N657" i="17"/>
  <c r="M657" i="17"/>
  <c r="L657" i="17"/>
  <c r="K657" i="17"/>
  <c r="J657" i="17"/>
  <c r="I657" i="17"/>
  <c r="H657" i="17"/>
  <c r="G657" i="17"/>
  <c r="R641" i="17"/>
  <c r="Q641" i="17"/>
  <c r="P641" i="17"/>
  <c r="O641" i="17"/>
  <c r="N641" i="17"/>
  <c r="M641" i="17"/>
  <c r="L641" i="17"/>
  <c r="K641" i="17"/>
  <c r="J641" i="17"/>
  <c r="I641" i="17"/>
  <c r="H641" i="17"/>
  <c r="G641" i="17"/>
  <c r="R629" i="17"/>
  <c r="Q629" i="17"/>
  <c r="P629" i="17"/>
  <c r="O629" i="17"/>
  <c r="N629" i="17"/>
  <c r="M629" i="17"/>
  <c r="L629" i="17"/>
  <c r="K629" i="17"/>
  <c r="J629" i="17"/>
  <c r="I629" i="17"/>
  <c r="H629" i="17"/>
  <c r="G629" i="17"/>
  <c r="R233" i="17"/>
  <c r="Q233" i="17"/>
  <c r="P233" i="17"/>
  <c r="O233" i="17"/>
  <c r="N233" i="17"/>
  <c r="M233" i="17"/>
  <c r="L233" i="17"/>
  <c r="K233" i="17"/>
  <c r="J233" i="17"/>
  <c r="I233" i="17"/>
  <c r="H233" i="17"/>
  <c r="G233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G10" i="17"/>
  <c r="G611" i="17" l="1"/>
  <c r="G733" i="17" l="1"/>
  <c r="H733" i="17"/>
  <c r="I733" i="17"/>
  <c r="J733" i="17"/>
  <c r="K733" i="17"/>
  <c r="G738" i="17"/>
  <c r="H738" i="17"/>
  <c r="I738" i="17"/>
  <c r="J738" i="17"/>
  <c r="K738" i="17"/>
  <c r="G732" i="17" l="1"/>
  <c r="G743" i="17" s="1"/>
  <c r="H731" i="17" s="1"/>
  <c r="J732" i="17"/>
  <c r="H732" i="17"/>
  <c r="K732" i="17"/>
  <c r="I732" i="17"/>
  <c r="R796" i="17"/>
  <c r="Q796" i="17"/>
  <c r="P796" i="17"/>
  <c r="O796" i="17"/>
  <c r="N796" i="17"/>
  <c r="M796" i="17"/>
  <c r="L796" i="17"/>
  <c r="K796" i="17"/>
  <c r="J796" i="17"/>
  <c r="I796" i="17"/>
  <c r="H796" i="17"/>
  <c r="R795" i="17"/>
  <c r="Q795" i="17"/>
  <c r="P795" i="17"/>
  <c r="O795" i="17"/>
  <c r="N795" i="17"/>
  <c r="M795" i="17"/>
  <c r="L795" i="17"/>
  <c r="K795" i="17"/>
  <c r="J795" i="17"/>
  <c r="I795" i="17"/>
  <c r="H795" i="17"/>
  <c r="G796" i="17"/>
  <c r="G795" i="17"/>
  <c r="R788" i="17"/>
  <c r="Q788" i="17"/>
  <c r="P788" i="17"/>
  <c r="O788" i="17"/>
  <c r="N788" i="17"/>
  <c r="M788" i="17"/>
  <c r="L788" i="17"/>
  <c r="K788" i="17"/>
  <c r="J788" i="17"/>
  <c r="I788" i="17"/>
  <c r="H788" i="17"/>
  <c r="G788" i="17"/>
  <c r="R784" i="17"/>
  <c r="Q784" i="17"/>
  <c r="P784" i="17"/>
  <c r="O784" i="17"/>
  <c r="N784" i="17"/>
  <c r="M784" i="17"/>
  <c r="L784" i="17"/>
  <c r="K784" i="17"/>
  <c r="J784" i="17"/>
  <c r="I784" i="17"/>
  <c r="H784" i="17"/>
  <c r="G784" i="17"/>
  <c r="R771" i="17"/>
  <c r="Q771" i="17"/>
  <c r="P771" i="17"/>
  <c r="O771" i="17"/>
  <c r="N771" i="17"/>
  <c r="M771" i="17"/>
  <c r="L771" i="17"/>
  <c r="K771" i="17"/>
  <c r="J771" i="17"/>
  <c r="I771" i="17"/>
  <c r="H771" i="17"/>
  <c r="G771" i="17"/>
  <c r="R780" i="17"/>
  <c r="R783" i="17" s="1"/>
  <c r="Q780" i="17"/>
  <c r="Q783" i="17" s="1"/>
  <c r="P780" i="17"/>
  <c r="P783" i="17" s="1"/>
  <c r="O780" i="17"/>
  <c r="O783" i="17" s="1"/>
  <c r="N780" i="17"/>
  <c r="N783" i="17" s="1"/>
  <c r="M780" i="17"/>
  <c r="M783" i="17" s="1"/>
  <c r="L780" i="17"/>
  <c r="L783" i="17" s="1"/>
  <c r="K780" i="17"/>
  <c r="K783" i="17" s="1"/>
  <c r="J780" i="17"/>
  <c r="J783" i="17" s="1"/>
  <c r="I780" i="17"/>
  <c r="I783" i="17" s="1"/>
  <c r="H780" i="17"/>
  <c r="H783" i="17" s="1"/>
  <c r="G780" i="17"/>
  <c r="G783" i="17" s="1"/>
  <c r="R767" i="17"/>
  <c r="Q767" i="17"/>
  <c r="P767" i="17"/>
  <c r="O767" i="17"/>
  <c r="N767" i="17"/>
  <c r="M767" i="17"/>
  <c r="L767" i="17"/>
  <c r="K767" i="17"/>
  <c r="J767" i="17"/>
  <c r="I767" i="17"/>
  <c r="H767" i="17"/>
  <c r="G767" i="17"/>
  <c r="R761" i="17"/>
  <c r="Q761" i="17"/>
  <c r="P761" i="17"/>
  <c r="O761" i="17"/>
  <c r="N761" i="17"/>
  <c r="M761" i="17"/>
  <c r="L761" i="17"/>
  <c r="K761" i="17"/>
  <c r="J761" i="17"/>
  <c r="I761" i="17"/>
  <c r="H761" i="17"/>
  <c r="G761" i="17"/>
  <c r="R757" i="17"/>
  <c r="Q757" i="17"/>
  <c r="P757" i="17"/>
  <c r="O757" i="17"/>
  <c r="N757" i="17"/>
  <c r="M757" i="17"/>
  <c r="L757" i="17"/>
  <c r="K757" i="17"/>
  <c r="J757" i="17"/>
  <c r="I757" i="17"/>
  <c r="H757" i="17"/>
  <c r="G757" i="17"/>
  <c r="R750" i="17"/>
  <c r="Q750" i="17"/>
  <c r="P750" i="17"/>
  <c r="O750" i="17"/>
  <c r="N750" i="17"/>
  <c r="M750" i="17"/>
  <c r="L750" i="17"/>
  <c r="K750" i="17"/>
  <c r="J750" i="17"/>
  <c r="I750" i="17"/>
  <c r="H750" i="17"/>
  <c r="G750" i="17"/>
  <c r="R746" i="17"/>
  <c r="Q746" i="17"/>
  <c r="P746" i="17"/>
  <c r="O746" i="17"/>
  <c r="N746" i="17"/>
  <c r="M746" i="17"/>
  <c r="L746" i="17"/>
  <c r="K746" i="17"/>
  <c r="J746" i="17"/>
  <c r="I746" i="17"/>
  <c r="H746" i="17"/>
  <c r="G746" i="17"/>
  <c r="R738" i="17"/>
  <c r="Q738" i="17"/>
  <c r="P738" i="17"/>
  <c r="O738" i="17"/>
  <c r="N738" i="17"/>
  <c r="M738" i="17"/>
  <c r="L738" i="17"/>
  <c r="R733" i="17"/>
  <c r="Q733" i="17"/>
  <c r="P733" i="17"/>
  <c r="O733" i="17"/>
  <c r="N733" i="17"/>
  <c r="M733" i="17"/>
  <c r="L733" i="17"/>
  <c r="H743" i="17" l="1"/>
  <c r="I731" i="17" s="1"/>
  <c r="I743" i="17" s="1"/>
  <c r="J731" i="17" s="1"/>
  <c r="J743" i="17" l="1"/>
  <c r="K731" i="17" s="1"/>
  <c r="K743" i="17" s="1"/>
  <c r="L731" i="17" s="1"/>
  <c r="G730" i="17"/>
  <c r="H727" i="17" l="1"/>
  <c r="R792" i="17"/>
  <c r="Q792" i="17"/>
  <c r="P792" i="17"/>
  <c r="O792" i="17"/>
  <c r="N792" i="17"/>
  <c r="M792" i="17"/>
  <c r="L792" i="17"/>
  <c r="K792" i="17"/>
  <c r="J792" i="17"/>
  <c r="I792" i="17"/>
  <c r="H792" i="17"/>
  <c r="G792" i="17"/>
  <c r="R775" i="17"/>
  <c r="Q775" i="17"/>
  <c r="P775" i="17"/>
  <c r="O775" i="17"/>
  <c r="N775" i="17"/>
  <c r="M775" i="17"/>
  <c r="L775" i="17"/>
  <c r="K775" i="17"/>
  <c r="J775" i="17"/>
  <c r="I775" i="17"/>
  <c r="H775" i="17"/>
  <c r="G775" i="17"/>
  <c r="R770" i="17"/>
  <c r="R779" i="17" s="1"/>
  <c r="R793" i="17" s="1"/>
  <c r="Q770" i="17"/>
  <c r="Q779" i="17" s="1"/>
  <c r="Q793" i="17" s="1"/>
  <c r="P770" i="17"/>
  <c r="P779" i="17" s="1"/>
  <c r="P793" i="17" s="1"/>
  <c r="O770" i="17"/>
  <c r="O779" i="17" s="1"/>
  <c r="O793" i="17" s="1"/>
  <c r="N770" i="17"/>
  <c r="N779" i="17" s="1"/>
  <c r="N793" i="17" s="1"/>
  <c r="M770" i="17"/>
  <c r="M779" i="17" s="1"/>
  <c r="M793" i="17" s="1"/>
  <c r="L770" i="17"/>
  <c r="L779" i="17" s="1"/>
  <c r="L793" i="17" s="1"/>
  <c r="K770" i="17"/>
  <c r="J770" i="17"/>
  <c r="J779" i="17" s="1"/>
  <c r="J793" i="17" s="1"/>
  <c r="I770" i="17"/>
  <c r="I779" i="17" s="1"/>
  <c r="H770" i="17"/>
  <c r="H779" i="17" s="1"/>
  <c r="G770" i="17"/>
  <c r="R756" i="17"/>
  <c r="Q756" i="17"/>
  <c r="P756" i="17"/>
  <c r="O756" i="17"/>
  <c r="N756" i="17"/>
  <c r="M756" i="17"/>
  <c r="L756" i="17"/>
  <c r="K756" i="17"/>
  <c r="J756" i="17"/>
  <c r="I756" i="17"/>
  <c r="H756" i="17"/>
  <c r="G756" i="17"/>
  <c r="G765" i="17" s="1"/>
  <c r="H755" i="17" s="1"/>
  <c r="R745" i="17"/>
  <c r="Q745" i="17"/>
  <c r="P745" i="17"/>
  <c r="O745" i="17"/>
  <c r="N745" i="17"/>
  <c r="M745" i="17"/>
  <c r="L745" i="17"/>
  <c r="K745" i="17"/>
  <c r="J745" i="17"/>
  <c r="I745" i="17"/>
  <c r="H745" i="17"/>
  <c r="G745" i="17"/>
  <c r="G754" i="17" s="1"/>
  <c r="H744" i="17" s="1"/>
  <c r="R732" i="17"/>
  <c r="Q732" i="17"/>
  <c r="P732" i="17"/>
  <c r="O732" i="17"/>
  <c r="N732" i="17"/>
  <c r="M732" i="17"/>
  <c r="L732" i="17"/>
  <c r="L743" i="17" s="1"/>
  <c r="M731" i="17" s="1"/>
  <c r="R722" i="17"/>
  <c r="R721" i="17" s="1"/>
  <c r="Q722" i="17"/>
  <c r="Q721" i="17" s="1"/>
  <c r="P722" i="17"/>
  <c r="P721" i="17" s="1"/>
  <c r="O722" i="17"/>
  <c r="O721" i="17" s="1"/>
  <c r="N722" i="17"/>
  <c r="N721" i="17" s="1"/>
  <c r="M722" i="17"/>
  <c r="M721" i="17" s="1"/>
  <c r="L722" i="17"/>
  <c r="L721" i="17" s="1"/>
  <c r="K722" i="17"/>
  <c r="K721" i="17" s="1"/>
  <c r="J722" i="17"/>
  <c r="J721" i="17" s="1"/>
  <c r="I722" i="17"/>
  <c r="I721" i="17" s="1"/>
  <c r="H722" i="17"/>
  <c r="H721" i="17" s="1"/>
  <c r="G722" i="17"/>
  <c r="G721" i="17" s="1"/>
  <c r="G726" i="17" s="1"/>
  <c r="H720" i="17" s="1"/>
  <c r="R717" i="17"/>
  <c r="Q717" i="17"/>
  <c r="P717" i="17"/>
  <c r="O717" i="17"/>
  <c r="N717" i="17"/>
  <c r="M717" i="17"/>
  <c r="L717" i="17"/>
  <c r="K717" i="17"/>
  <c r="J717" i="17"/>
  <c r="I717" i="17"/>
  <c r="H717" i="17"/>
  <c r="G717" i="17"/>
  <c r="R715" i="17"/>
  <c r="Q715" i="17"/>
  <c r="Q714" i="17" s="1"/>
  <c r="P715" i="17"/>
  <c r="P714" i="17" s="1"/>
  <c r="O715" i="17"/>
  <c r="O714" i="17" s="1"/>
  <c r="N715" i="17"/>
  <c r="N714" i="17" s="1"/>
  <c r="M715" i="17"/>
  <c r="M714" i="17" s="1"/>
  <c r="L715" i="17"/>
  <c r="L714" i="17" s="1"/>
  <c r="K715" i="17"/>
  <c r="K714" i="17" s="1"/>
  <c r="J715" i="17"/>
  <c r="J714" i="17" s="1"/>
  <c r="I715" i="17"/>
  <c r="H715" i="17"/>
  <c r="G715" i="17"/>
  <c r="R714" i="17"/>
  <c r="I793" i="17" l="1"/>
  <c r="I714" i="17"/>
  <c r="H714" i="17"/>
  <c r="H726" i="17"/>
  <c r="I720" i="17" s="1"/>
  <c r="I726" i="17" s="1"/>
  <c r="J720" i="17" s="1"/>
  <c r="J726" i="17" s="1"/>
  <c r="K720" i="17" s="1"/>
  <c r="H765" i="17"/>
  <c r="I755" i="17" s="1"/>
  <c r="H754" i="17"/>
  <c r="I744" i="17" s="1"/>
  <c r="I754" i="17" s="1"/>
  <c r="J744" i="17" s="1"/>
  <c r="H730" i="17"/>
  <c r="K779" i="17"/>
  <c r="K793" i="17" s="1"/>
  <c r="H793" i="17"/>
  <c r="G779" i="17"/>
  <c r="G793" i="17" s="1"/>
  <c r="G714" i="17"/>
  <c r="I765" i="17" l="1"/>
  <c r="J755" i="17" s="1"/>
  <c r="J754" i="17"/>
  <c r="K744" i="17" s="1"/>
  <c r="I727" i="17"/>
  <c r="M743" i="17"/>
  <c r="N731" i="17" s="1"/>
  <c r="J765" i="17" l="1"/>
  <c r="K755" i="17" s="1"/>
  <c r="K765" i="17" s="1"/>
  <c r="L755" i="17" s="1"/>
  <c r="I730" i="17"/>
  <c r="K754" i="17"/>
  <c r="L744" i="17" s="1"/>
  <c r="K726" i="17"/>
  <c r="L720" i="17" s="1"/>
  <c r="J727" i="17" l="1"/>
  <c r="N743" i="17"/>
  <c r="O731" i="17" s="1"/>
  <c r="J730" i="17" l="1"/>
  <c r="L765" i="17"/>
  <c r="M755" i="17" s="1"/>
  <c r="L754" i="17"/>
  <c r="M744" i="17" s="1"/>
  <c r="L726" i="17"/>
  <c r="M720" i="17" s="1"/>
  <c r="K727" i="17" l="1"/>
  <c r="O743" i="17"/>
  <c r="P731" i="17" s="1"/>
  <c r="K730" i="17" l="1"/>
  <c r="M765" i="17"/>
  <c r="N755" i="17" s="1"/>
  <c r="M754" i="17"/>
  <c r="N744" i="17" s="1"/>
  <c r="M726" i="17"/>
  <c r="N720" i="17" s="1"/>
  <c r="L727" i="17" l="1"/>
  <c r="P743" i="17"/>
  <c r="Q731" i="17" s="1"/>
  <c r="L730" i="17" l="1"/>
  <c r="N765" i="17"/>
  <c r="O755" i="17" s="1"/>
  <c r="N754" i="17"/>
  <c r="O744" i="17" s="1"/>
  <c r="N726" i="17"/>
  <c r="O720" i="17" s="1"/>
  <c r="M727" i="17" l="1"/>
  <c r="Q743" i="17"/>
  <c r="R731" i="17" s="1"/>
  <c r="M730" i="17" l="1"/>
  <c r="O765" i="17"/>
  <c r="P755" i="17" s="1"/>
  <c r="O754" i="17"/>
  <c r="P744" i="17" s="1"/>
  <c r="O726" i="17"/>
  <c r="P720" i="17" s="1"/>
  <c r="N727" i="17" l="1"/>
  <c r="R743" i="17"/>
  <c r="N730" i="17" l="1"/>
  <c r="P765" i="17"/>
  <c r="Q755" i="17" s="1"/>
  <c r="P754" i="17"/>
  <c r="Q744" i="17" s="1"/>
  <c r="P726" i="17"/>
  <c r="Q720" i="17" s="1"/>
  <c r="O727" i="17" l="1"/>
  <c r="O730" i="17" l="1"/>
  <c r="Q765" i="17"/>
  <c r="R755" i="17" s="1"/>
  <c r="Q754" i="17"/>
  <c r="R744" i="17" s="1"/>
  <c r="Q726" i="17"/>
  <c r="R720" i="17" s="1"/>
  <c r="P727" i="17" l="1"/>
  <c r="P730" i="17" l="1"/>
  <c r="R765" i="17"/>
  <c r="R754" i="17"/>
  <c r="R726" i="17"/>
  <c r="Q727" i="17" l="1"/>
  <c r="Q730" i="17" l="1"/>
  <c r="R727" i="17" l="1"/>
  <c r="R730" i="17" l="1"/>
  <c r="G671" i="17" l="1"/>
  <c r="G679" i="17" l="1"/>
  <c r="G681" i="17" s="1"/>
  <c r="F679" i="17"/>
  <c r="F680" i="17" s="1"/>
  <c r="B673" i="17" l="1"/>
  <c r="F325" i="17" l="1"/>
  <c r="B660" i="17" l="1"/>
  <c r="B502" i="17" l="1"/>
  <c r="B210" i="17"/>
  <c r="B621" i="17"/>
  <c r="B622" i="17"/>
  <c r="B623" i="17"/>
  <c r="B625" i="17"/>
  <c r="B624" i="17"/>
  <c r="B626" i="17"/>
  <c r="B534" i="17"/>
  <c r="B537" i="17"/>
  <c r="B536" i="17"/>
  <c r="B533" i="17"/>
  <c r="B433" i="17"/>
  <c r="B535" i="17"/>
  <c r="B40" i="17"/>
  <c r="B39" i="17"/>
  <c r="B38" i="17"/>
  <c r="B41" i="17"/>
  <c r="B27" i="17"/>
  <c r="B26" i="17"/>
  <c r="B478" i="17"/>
  <c r="B471" i="17"/>
  <c r="B467" i="17"/>
  <c r="B466" i="17"/>
  <c r="B465" i="17"/>
  <c r="B454" i="17"/>
  <c r="B261" i="17"/>
  <c r="B248" i="17"/>
  <c r="B262" i="17"/>
  <c r="B247" i="17"/>
  <c r="B232" i="17"/>
  <c r="B249" i="17"/>
  <c r="B238" i="17"/>
  <c r="B217" i="17"/>
  <c r="B216" i="17"/>
  <c r="B67" i="17"/>
  <c r="B66" i="17"/>
  <c r="B68" i="17"/>
  <c r="B311" i="17"/>
  <c r="B718" i="17"/>
  <c r="B725" i="17"/>
  <c r="B313" i="17"/>
  <c r="B84" i="17"/>
  <c r="B86" i="17"/>
  <c r="B89" i="17"/>
  <c r="B91" i="17"/>
  <c r="B93" i="17"/>
  <c r="B211" i="17"/>
  <c r="B213" i="17"/>
  <c r="B219" i="17"/>
  <c r="B223" i="17"/>
  <c r="B226" i="17"/>
  <c r="B229" i="17"/>
  <c r="B236" i="17"/>
  <c r="B242" i="17"/>
  <c r="B244" i="17"/>
  <c r="B252" i="17"/>
  <c r="B255" i="17"/>
  <c r="B257" i="17"/>
  <c r="B259" i="17"/>
  <c r="B264" i="17"/>
  <c r="B267" i="17"/>
  <c r="B416" i="17"/>
  <c r="B418" i="17"/>
  <c r="B420" i="17"/>
  <c r="B427" i="17"/>
  <c r="B429" i="17"/>
  <c r="B431" i="17"/>
  <c r="B434" i="17"/>
  <c r="B437" i="17"/>
  <c r="B439" i="17"/>
  <c r="B448" i="17"/>
  <c r="B453" i="17"/>
  <c r="B457" i="17"/>
  <c r="B459" i="17"/>
  <c r="B469" i="17"/>
  <c r="B472" i="17"/>
  <c r="B475" i="17"/>
  <c r="B477" i="17"/>
  <c r="B482" i="17"/>
  <c r="B515" i="17"/>
  <c r="B527" i="17"/>
  <c r="B539" i="17"/>
  <c r="B613" i="17"/>
  <c r="B615" i="17"/>
  <c r="B617" i="17"/>
  <c r="B619" i="17"/>
  <c r="B642" i="17"/>
  <c r="B649" i="17"/>
  <c r="B654" i="17"/>
  <c r="B656" i="17"/>
  <c r="B659" i="17"/>
  <c r="B662" i="17"/>
  <c r="B664" i="17"/>
  <c r="B666" i="17"/>
  <c r="B317" i="17"/>
  <c r="B325" i="17"/>
  <c r="B320" i="17"/>
  <c r="B751" i="17"/>
  <c r="B762" i="17"/>
  <c r="B786" i="17"/>
  <c r="B797" i="17"/>
  <c r="B739" i="17"/>
  <c r="B12" i="17"/>
  <c r="B14" i="17"/>
  <c r="B18" i="17"/>
  <c r="B20" i="17"/>
  <c r="B22" i="17"/>
  <c r="B29" i="17"/>
  <c r="B33" i="17"/>
  <c r="B35" i="17"/>
  <c r="B43" i="17"/>
  <c r="B45" i="17"/>
  <c r="B47" i="17"/>
  <c r="B50" i="17"/>
  <c r="B54" i="17"/>
  <c r="B56" i="17"/>
  <c r="B61" i="17"/>
  <c r="B63" i="17"/>
  <c r="B72" i="17"/>
  <c r="B74" i="17"/>
  <c r="B79" i="17"/>
  <c r="B81" i="17"/>
  <c r="B319" i="17"/>
  <c r="B314" i="17"/>
  <c r="B729" i="17"/>
  <c r="B752" i="17"/>
  <c r="B763" i="17"/>
  <c r="B790" i="17"/>
  <c r="B740" i="17"/>
  <c r="B82" i="17"/>
  <c r="B85" i="17"/>
  <c r="B87" i="17"/>
  <c r="B90" i="17"/>
  <c r="B92" i="17"/>
  <c r="B212" i="17"/>
  <c r="B214" i="17"/>
  <c r="B218" i="17"/>
  <c r="B220" i="17"/>
  <c r="B225" i="17"/>
  <c r="B228" i="17"/>
  <c r="B235" i="17"/>
  <c r="B237" i="17"/>
  <c r="B243" i="17"/>
  <c r="B251" i="17"/>
  <c r="B253" i="17"/>
  <c r="B256" i="17"/>
  <c r="B258" i="17"/>
  <c r="B260" i="17"/>
  <c r="B266" i="17"/>
  <c r="B413" i="17"/>
  <c r="B415" i="17"/>
  <c r="B417" i="17"/>
  <c r="B419" i="17"/>
  <c r="B428" i="17"/>
  <c r="B430" i="17"/>
  <c r="B432" i="17"/>
  <c r="B435" i="17"/>
  <c r="B438" i="17"/>
  <c r="B447" i="17"/>
  <c r="B455" i="17"/>
  <c r="B458" i="17"/>
  <c r="B468" i="17"/>
  <c r="B470" i="17"/>
  <c r="B473" i="17"/>
  <c r="B476" i="17"/>
  <c r="B479" i="17"/>
  <c r="B480" i="17"/>
  <c r="B483" i="17"/>
  <c r="B521" i="17"/>
  <c r="B612" i="17"/>
  <c r="B614" i="17"/>
  <c r="B616" i="17"/>
  <c r="B618" i="17"/>
  <c r="B620" i="17"/>
  <c r="B640" i="17"/>
  <c r="B653" i="17"/>
  <c r="B655" i="17"/>
  <c r="B658" i="17"/>
  <c r="B661" i="17"/>
  <c r="B663" i="17"/>
  <c r="B665" i="17"/>
  <c r="B670" i="17"/>
  <c r="B316" i="17"/>
  <c r="B324" i="17"/>
  <c r="B748" i="17"/>
  <c r="B753" i="17"/>
  <c r="B764" i="17"/>
  <c r="B791" i="17"/>
  <c r="B736" i="17"/>
  <c r="B741" i="17"/>
  <c r="B13" i="17"/>
  <c r="B17" i="17"/>
  <c r="B19" i="17"/>
  <c r="B21" i="17"/>
  <c r="B23" i="17"/>
  <c r="B30" i="17"/>
  <c r="B34" i="17"/>
  <c r="B36" i="17"/>
  <c r="B44" i="17"/>
  <c r="B46" i="17"/>
  <c r="B49" i="17"/>
  <c r="B53" i="17"/>
  <c r="B55" i="17"/>
  <c r="B57" i="17"/>
  <c r="B62" i="17"/>
  <c r="B71" i="17"/>
  <c r="B73" i="17"/>
  <c r="B75" i="17"/>
  <c r="B80" i="17"/>
  <c r="B315" i="17"/>
  <c r="B323" i="17"/>
  <c r="B318" i="17"/>
  <c r="B749" i="17"/>
  <c r="B760" i="17"/>
  <c r="B774" i="17"/>
  <c r="B794" i="17"/>
  <c r="B737" i="17"/>
  <c r="B742" i="17"/>
  <c r="R813" i="17"/>
  <c r="R817" i="17"/>
  <c r="N813" i="17"/>
  <c r="N817" i="17"/>
  <c r="J813" i="17"/>
  <c r="J817" i="17"/>
  <c r="Q812" i="17"/>
  <c r="Q816" i="17"/>
  <c r="M812" i="17"/>
  <c r="M816" i="17"/>
  <c r="I812" i="17"/>
  <c r="I816" i="17"/>
  <c r="P813" i="17"/>
  <c r="P817" i="17"/>
  <c r="L813" i="17"/>
  <c r="L817" i="17"/>
  <c r="H813" i="17"/>
  <c r="H817" i="17"/>
  <c r="O811" i="17"/>
  <c r="O815" i="17"/>
  <c r="K813" i="17"/>
  <c r="K817" i="17"/>
  <c r="G811" i="17"/>
  <c r="G815" i="17"/>
  <c r="R810" i="17"/>
  <c r="R814" i="17"/>
  <c r="N810" i="17"/>
  <c r="N814" i="17"/>
  <c r="J810" i="17"/>
  <c r="J814" i="17"/>
  <c r="Q813" i="17"/>
  <c r="Q817" i="17"/>
  <c r="M813" i="17"/>
  <c r="M817" i="17"/>
  <c r="I813" i="17"/>
  <c r="I817" i="17"/>
  <c r="P810" i="17"/>
  <c r="P814" i="17"/>
  <c r="L810" i="17"/>
  <c r="L814" i="17"/>
  <c r="H810" i="17"/>
  <c r="H814" i="17"/>
  <c r="O812" i="17"/>
  <c r="O816" i="17"/>
  <c r="K810" i="17"/>
  <c r="K814" i="17"/>
  <c r="G812" i="17"/>
  <c r="G816" i="17"/>
  <c r="R811" i="17"/>
  <c r="R815" i="17"/>
  <c r="N811" i="17"/>
  <c r="N815" i="17"/>
  <c r="J811" i="17"/>
  <c r="J815" i="17"/>
  <c r="Q810" i="17"/>
  <c r="Q814" i="17"/>
  <c r="M810" i="17"/>
  <c r="I810" i="17"/>
  <c r="P811" i="17"/>
  <c r="P815" i="17"/>
  <c r="L811" i="17"/>
  <c r="L815" i="17"/>
  <c r="H811" i="17"/>
  <c r="H815" i="17"/>
  <c r="O813" i="17"/>
  <c r="O817" i="17"/>
  <c r="K811" i="17"/>
  <c r="K815" i="17"/>
  <c r="G813" i="17"/>
  <c r="G817" i="17"/>
  <c r="R812" i="17"/>
  <c r="R816" i="17"/>
  <c r="N812" i="17"/>
  <c r="N816" i="17"/>
  <c r="J812" i="17"/>
  <c r="J816" i="17"/>
  <c r="Q811" i="17"/>
  <c r="Q815" i="17"/>
  <c r="M811" i="17"/>
  <c r="M815" i="17"/>
  <c r="I811" i="17"/>
  <c r="I815" i="17"/>
  <c r="P812" i="17"/>
  <c r="P816" i="17"/>
  <c r="L812" i="17"/>
  <c r="L816" i="17"/>
  <c r="H812" i="17"/>
  <c r="H816" i="17"/>
  <c r="O810" i="17"/>
  <c r="O814" i="17"/>
  <c r="K812" i="17"/>
  <c r="K816" i="17"/>
  <c r="G810" i="17"/>
  <c r="G814" i="17"/>
  <c r="B215" i="17" l="1"/>
  <c r="B464" i="17"/>
  <c r="B630" i="17"/>
  <c r="I814" i="17"/>
  <c r="M814" i="17"/>
  <c r="B25" i="17"/>
  <c r="B532" i="17"/>
  <c r="B509" i="17"/>
  <c r="B37" i="17"/>
  <c r="B231" i="17"/>
  <c r="B234" i="17"/>
  <c r="B452" i="17"/>
  <c r="B246" i="17"/>
  <c r="B65" i="17"/>
  <c r="B796" i="17"/>
  <c r="B724" i="17"/>
  <c r="B750" i="17"/>
  <c r="B738" i="17"/>
  <c r="B761" i="17"/>
  <c r="B717" i="17"/>
  <c r="B426" i="17"/>
  <c r="B414" i="17"/>
  <c r="B795" i="17"/>
  <c r="B632" i="17" l="1"/>
  <c r="B644" i="17"/>
  <c r="B245" i="17"/>
  <c r="B463" i="17"/>
  <c r="B64" i="17"/>
  <c r="R611" i="17" l="1"/>
  <c r="Q611" i="17"/>
  <c r="P611" i="17"/>
  <c r="O611" i="17"/>
  <c r="N611" i="17"/>
  <c r="M611" i="17"/>
  <c r="L611" i="17"/>
  <c r="K611" i="17"/>
  <c r="J611" i="17"/>
  <c r="I611" i="17"/>
  <c r="H611" i="17"/>
  <c r="B716" i="17" l="1"/>
  <c r="B723" i="17"/>
  <c r="B734" i="17"/>
  <c r="B747" i="17"/>
  <c r="B758" i="17"/>
  <c r="B772" i="17"/>
  <c r="B776" i="17"/>
  <c r="B785" i="17"/>
  <c r="B710" i="17"/>
  <c r="B735" i="17"/>
  <c r="B728" i="17"/>
  <c r="B759" i="17"/>
  <c r="B769" i="17"/>
  <c r="B778" i="17"/>
  <c r="B782" i="17"/>
  <c r="B781" i="17"/>
  <c r="B755" i="17" l="1"/>
  <c r="B766" i="17"/>
  <c r="B757" i="17"/>
  <c r="B746" i="17"/>
  <c r="B777" i="17"/>
  <c r="B711" i="17"/>
  <c r="B775" i="17"/>
  <c r="B727" i="17"/>
  <c r="B715" i="17"/>
  <c r="B731" i="17"/>
  <c r="B11" i="17"/>
  <c r="B768" i="17"/>
  <c r="B733" i="17"/>
  <c r="B722" i="17"/>
  <c r="B744" i="17"/>
  <c r="B789" i="17"/>
  <c r="B787" i="17"/>
  <c r="B767" i="17"/>
  <c r="B780" i="17" l="1"/>
  <c r="B720" i="17"/>
  <c r="B745" i="17"/>
  <c r="B714" i="17"/>
  <c r="B721" i="17"/>
  <c r="B730" i="17"/>
  <c r="B732" i="17"/>
  <c r="B743" i="17"/>
  <c r="B756" i="17"/>
  <c r="B770" i="17"/>
  <c r="B773" i="17" l="1"/>
  <c r="B783" i="17"/>
  <c r="B726" i="17"/>
  <c r="B754" i="17"/>
  <c r="B784" i="17"/>
  <c r="B788" i="17"/>
  <c r="B765" i="17"/>
  <c r="B779" i="17" l="1"/>
  <c r="B771" i="17"/>
  <c r="B792" i="17"/>
  <c r="B793" i="17" l="1"/>
  <c r="R288" i="17" l="1"/>
  <c r="Q288" i="17"/>
  <c r="P288" i="17"/>
  <c r="O288" i="17"/>
  <c r="N288" i="17"/>
  <c r="M288" i="17"/>
  <c r="L288" i="17"/>
  <c r="K288" i="17"/>
  <c r="J288" i="17"/>
  <c r="I288" i="17"/>
  <c r="H288" i="17"/>
  <c r="G288" i="17"/>
  <c r="G456" i="17" l="1"/>
  <c r="R538" i="17" l="1"/>
  <c r="Q538" i="17"/>
  <c r="P538" i="17"/>
  <c r="O538" i="17"/>
  <c r="N538" i="17"/>
  <c r="M538" i="17"/>
  <c r="L538" i="17"/>
  <c r="K538" i="17"/>
  <c r="J538" i="17"/>
  <c r="I538" i="17"/>
  <c r="H538" i="17"/>
  <c r="G538" i="17"/>
  <c r="R526" i="17"/>
  <c r="Q526" i="17"/>
  <c r="P526" i="17"/>
  <c r="O526" i="17"/>
  <c r="N526" i="17"/>
  <c r="M526" i="17"/>
  <c r="L526" i="17"/>
  <c r="K526" i="17"/>
  <c r="J526" i="17"/>
  <c r="I526" i="17"/>
  <c r="H526" i="17"/>
  <c r="G526" i="17"/>
  <c r="R520" i="17"/>
  <c r="Q520" i="17"/>
  <c r="P520" i="17"/>
  <c r="O520" i="17"/>
  <c r="N520" i="17"/>
  <c r="M520" i="17"/>
  <c r="L520" i="17"/>
  <c r="K520" i="17"/>
  <c r="J520" i="17"/>
  <c r="I520" i="17"/>
  <c r="H520" i="17"/>
  <c r="G520" i="17"/>
  <c r="R514" i="17"/>
  <c r="Q514" i="17"/>
  <c r="P514" i="17"/>
  <c r="O514" i="17"/>
  <c r="N514" i="17"/>
  <c r="M514" i="17"/>
  <c r="L514" i="17"/>
  <c r="K514" i="17"/>
  <c r="J514" i="17"/>
  <c r="I514" i="17"/>
  <c r="H514" i="17"/>
  <c r="H549" i="17" s="1"/>
  <c r="G514" i="17"/>
  <c r="Q549" i="17" l="1"/>
  <c r="R549" i="17"/>
  <c r="P549" i="17"/>
  <c r="I549" i="17"/>
  <c r="K549" i="17"/>
  <c r="M549" i="17"/>
  <c r="O549" i="17"/>
  <c r="G549" i="17"/>
  <c r="J549" i="17"/>
  <c r="L549" i="17"/>
  <c r="N549" i="17"/>
  <c r="R652" i="17" l="1"/>
  <c r="Q652" i="17"/>
  <c r="P652" i="17"/>
  <c r="P667" i="17" s="1"/>
  <c r="O652" i="17"/>
  <c r="O667" i="17" s="1"/>
  <c r="N652" i="17"/>
  <c r="N667" i="17" s="1"/>
  <c r="M652" i="17"/>
  <c r="M667" i="17" s="1"/>
  <c r="L652" i="17"/>
  <c r="L667" i="17" s="1"/>
  <c r="K652" i="17"/>
  <c r="K667" i="17" s="1"/>
  <c r="J652" i="17"/>
  <c r="J667" i="17" s="1"/>
  <c r="I652" i="17"/>
  <c r="H652" i="17"/>
  <c r="H667" i="17" s="1"/>
  <c r="G652" i="17"/>
  <c r="O650" i="17"/>
  <c r="H650" i="17"/>
  <c r="Q650" i="17"/>
  <c r="B312" i="17" l="1"/>
  <c r="B310" i="17"/>
  <c r="B441" i="17"/>
  <c r="B512" i="17"/>
  <c r="B518" i="17"/>
  <c r="B524" i="17"/>
  <c r="B530" i="17"/>
  <c r="B542" i="17"/>
  <c r="B546" i="17"/>
  <c r="B421" i="17"/>
  <c r="B442" i="17"/>
  <c r="B513" i="17"/>
  <c r="B519" i="17"/>
  <c r="B525" i="17"/>
  <c r="B531" i="17"/>
  <c r="B543" i="17"/>
  <c r="B547" i="17"/>
  <c r="B422" i="17"/>
  <c r="B444" i="17"/>
  <c r="B510" i="17"/>
  <c r="B516" i="17"/>
  <c r="B522" i="17"/>
  <c r="B528" i="17"/>
  <c r="B540" i="17"/>
  <c r="B544" i="17"/>
  <c r="B548" i="17"/>
  <c r="B423" i="17"/>
  <c r="B445" i="17"/>
  <c r="B511" i="17"/>
  <c r="B517" i="17"/>
  <c r="B523" i="17"/>
  <c r="B529" i="17"/>
  <c r="B541" i="17"/>
  <c r="B545" i="17"/>
  <c r="Q667" i="17"/>
  <c r="L650" i="17"/>
  <c r="G680" i="17"/>
  <c r="H679" i="17"/>
  <c r="G672" i="17"/>
  <c r="O680" i="17"/>
  <c r="P679" i="17"/>
  <c r="O669" i="17"/>
  <c r="H680" i="17"/>
  <c r="I679" i="17"/>
  <c r="H669" i="17"/>
  <c r="I680" i="17"/>
  <c r="J679" i="17"/>
  <c r="I669" i="17"/>
  <c r="J680" i="17"/>
  <c r="K679" i="17"/>
  <c r="J669" i="17"/>
  <c r="K680" i="17"/>
  <c r="L679" i="17"/>
  <c r="K669" i="17"/>
  <c r="L680" i="17"/>
  <c r="M679" i="17"/>
  <c r="L669" i="17"/>
  <c r="M680" i="17"/>
  <c r="N679" i="17"/>
  <c r="M669" i="17"/>
  <c r="N680" i="17"/>
  <c r="O679" i="17"/>
  <c r="N669" i="17"/>
  <c r="P680" i="17"/>
  <c r="Q679" i="17"/>
  <c r="P669" i="17"/>
  <c r="Q680" i="17"/>
  <c r="R679" i="17"/>
  <c r="Q669" i="17"/>
  <c r="R680" i="17"/>
  <c r="R669" i="17"/>
  <c r="P650" i="17"/>
  <c r="N650" i="17"/>
  <c r="M650" i="17"/>
  <c r="I667" i="17"/>
  <c r="J650" i="17"/>
  <c r="K650" i="17"/>
  <c r="I650" i="17"/>
  <c r="G667" i="17"/>
  <c r="R667" i="17"/>
  <c r="R650" i="17"/>
  <c r="G650" i="17"/>
  <c r="B508" i="17" l="1"/>
  <c r="B629" i="17"/>
  <c r="B514" i="17"/>
  <c r="B611" i="17"/>
  <c r="B641" i="17"/>
  <c r="B669" i="17"/>
  <c r="B657" i="17"/>
  <c r="B538" i="17"/>
  <c r="B411" i="17"/>
  <c r="B652" i="17"/>
  <c r="B526" i="17"/>
  <c r="B520" i="17"/>
  <c r="B412" i="17"/>
  <c r="R474" i="17"/>
  <c r="Q474" i="17"/>
  <c r="P474" i="17"/>
  <c r="O474" i="17"/>
  <c r="N474" i="17"/>
  <c r="M474" i="17"/>
  <c r="L474" i="17"/>
  <c r="K474" i="17"/>
  <c r="J474" i="17"/>
  <c r="I474" i="17"/>
  <c r="H474" i="17"/>
  <c r="G474" i="17"/>
  <c r="R462" i="17"/>
  <c r="Q462" i="17"/>
  <c r="P462" i="17"/>
  <c r="O462" i="17"/>
  <c r="O409" i="17" s="1"/>
  <c r="N462" i="17"/>
  <c r="N409" i="17" s="1"/>
  <c r="M462" i="17"/>
  <c r="M409" i="17" s="1"/>
  <c r="L462" i="17"/>
  <c r="K462" i="17"/>
  <c r="K409" i="17" s="1"/>
  <c r="J462" i="17"/>
  <c r="I462" i="17"/>
  <c r="H462" i="17"/>
  <c r="G462" i="17"/>
  <c r="G409" i="17" s="1"/>
  <c r="R456" i="17"/>
  <c r="Q456" i="17"/>
  <c r="P456" i="17"/>
  <c r="O456" i="17"/>
  <c r="N456" i="17"/>
  <c r="M456" i="17"/>
  <c r="L456" i="17"/>
  <c r="K456" i="17"/>
  <c r="J456" i="17"/>
  <c r="I456" i="17"/>
  <c r="H456" i="17"/>
  <c r="R443" i="17"/>
  <c r="Q443" i="17"/>
  <c r="P443" i="17"/>
  <c r="O443" i="17"/>
  <c r="N443" i="17"/>
  <c r="M443" i="17"/>
  <c r="L443" i="17"/>
  <c r="K443" i="17"/>
  <c r="J443" i="17"/>
  <c r="I443" i="17"/>
  <c r="H443" i="17"/>
  <c r="G443" i="17"/>
  <c r="R440" i="17"/>
  <c r="Q440" i="17"/>
  <c r="P440" i="17"/>
  <c r="O440" i="17"/>
  <c r="N440" i="17"/>
  <c r="M440" i="17"/>
  <c r="L440" i="17"/>
  <c r="K440" i="17"/>
  <c r="J440" i="17"/>
  <c r="I440" i="17"/>
  <c r="H440" i="17"/>
  <c r="G440" i="17"/>
  <c r="R436" i="17"/>
  <c r="Q436" i="17"/>
  <c r="P436" i="17"/>
  <c r="O436" i="17"/>
  <c r="N436" i="17"/>
  <c r="M436" i="17"/>
  <c r="L436" i="17"/>
  <c r="K436" i="17"/>
  <c r="J436" i="17"/>
  <c r="I436" i="17"/>
  <c r="H436" i="17"/>
  <c r="G436" i="17"/>
  <c r="R265" i="17"/>
  <c r="R263" i="17" s="1"/>
  <c r="Q265" i="17"/>
  <c r="P265" i="17"/>
  <c r="O265" i="17"/>
  <c r="N265" i="17"/>
  <c r="N263" i="17" s="1"/>
  <c r="M265" i="17"/>
  <c r="L265" i="17"/>
  <c r="K265" i="17"/>
  <c r="J265" i="17"/>
  <c r="J263" i="17" s="1"/>
  <c r="I265" i="17"/>
  <c r="I263" i="17" s="1"/>
  <c r="H265" i="17"/>
  <c r="H263" i="17" s="1"/>
  <c r="G265" i="17"/>
  <c r="Q263" i="17"/>
  <c r="P263" i="17"/>
  <c r="O263" i="17"/>
  <c r="M263" i="17"/>
  <c r="L263" i="17"/>
  <c r="K263" i="17"/>
  <c r="R254" i="17"/>
  <c r="Q254" i="17"/>
  <c r="Q250" i="17" s="1"/>
  <c r="P254" i="17"/>
  <c r="P250" i="17" s="1"/>
  <c r="O254" i="17"/>
  <c r="O250" i="17" s="1"/>
  <c r="N254" i="17"/>
  <c r="N250" i="17" s="1"/>
  <c r="M254" i="17"/>
  <c r="M250" i="17" s="1"/>
  <c r="L254" i="17"/>
  <c r="L250" i="17" s="1"/>
  <c r="K254" i="17"/>
  <c r="K250" i="17" s="1"/>
  <c r="J254" i="17"/>
  <c r="J250" i="17" s="1"/>
  <c r="I254" i="17"/>
  <c r="I250" i="17" s="1"/>
  <c r="H254" i="17"/>
  <c r="H250" i="17" s="1"/>
  <c r="G254" i="17"/>
  <c r="R250" i="17"/>
  <c r="R241" i="17"/>
  <c r="R240" i="17" s="1"/>
  <c r="Q241" i="17"/>
  <c r="Q240" i="17" s="1"/>
  <c r="P241" i="17"/>
  <c r="P240" i="17" s="1"/>
  <c r="O241" i="17"/>
  <c r="O240" i="17" s="1"/>
  <c r="N241" i="17"/>
  <c r="M241" i="17"/>
  <c r="M240" i="17" s="1"/>
  <c r="L241" i="17"/>
  <c r="L240" i="17" s="1"/>
  <c r="K241" i="17"/>
  <c r="K240" i="17" s="1"/>
  <c r="J241" i="17"/>
  <c r="J240" i="17" s="1"/>
  <c r="I241" i="17"/>
  <c r="I240" i="17" s="1"/>
  <c r="H241" i="17"/>
  <c r="H240" i="17" s="1"/>
  <c r="G241" i="17"/>
  <c r="N240" i="17"/>
  <c r="R230" i="17"/>
  <c r="Q230" i="17"/>
  <c r="P230" i="17"/>
  <c r="O230" i="17"/>
  <c r="N230" i="17"/>
  <c r="M230" i="17"/>
  <c r="L230" i="17"/>
  <c r="K230" i="17"/>
  <c r="J230" i="17"/>
  <c r="I230" i="17"/>
  <c r="H230" i="17"/>
  <c r="G230" i="17"/>
  <c r="R227" i="17"/>
  <c r="Q227" i="17"/>
  <c r="P227" i="17"/>
  <c r="O227" i="17"/>
  <c r="N227" i="17"/>
  <c r="M227" i="17"/>
  <c r="L227" i="17"/>
  <c r="K227" i="17"/>
  <c r="J227" i="17"/>
  <c r="I227" i="17"/>
  <c r="H227" i="17"/>
  <c r="G227" i="17"/>
  <c r="R224" i="17"/>
  <c r="Q224" i="17"/>
  <c r="Q222" i="17" s="1"/>
  <c r="P224" i="17"/>
  <c r="P222" i="17" s="1"/>
  <c r="O224" i="17"/>
  <c r="O222" i="17" s="1"/>
  <c r="N224" i="17"/>
  <c r="M224" i="17"/>
  <c r="L224" i="17"/>
  <c r="K224" i="17"/>
  <c r="K222" i="17" s="1"/>
  <c r="J224" i="17"/>
  <c r="J222" i="17" s="1"/>
  <c r="I224" i="17"/>
  <c r="H224" i="17"/>
  <c r="H222" i="17" s="1"/>
  <c r="G224" i="17"/>
  <c r="J409" i="17" l="1"/>
  <c r="R409" i="17"/>
  <c r="H409" i="17"/>
  <c r="L409" i="17"/>
  <c r="P409" i="17"/>
  <c r="I409" i="17"/>
  <c r="Q409" i="17"/>
  <c r="N239" i="17"/>
  <c r="N289" i="17" s="1"/>
  <c r="J239" i="17"/>
  <c r="J221" i="17" s="1"/>
  <c r="J268" i="17" s="1"/>
  <c r="R239" i="17"/>
  <c r="K239" i="17"/>
  <c r="K289" i="17" s="1"/>
  <c r="O239" i="17"/>
  <c r="O289" i="17" s="1"/>
  <c r="H239" i="17"/>
  <c r="L239" i="17"/>
  <c r="P239" i="17"/>
  <c r="P221" i="17" s="1"/>
  <c r="P268" i="17" s="1"/>
  <c r="I239" i="17"/>
  <c r="I289" i="17" s="1"/>
  <c r="M239" i="17"/>
  <c r="M289" i="17" s="1"/>
  <c r="Q239" i="17"/>
  <c r="B443" i="17"/>
  <c r="B440" i="17"/>
  <c r="G250" i="17"/>
  <c r="G263" i="17"/>
  <c r="G240" i="17"/>
  <c r="B436" i="17"/>
  <c r="B456" i="17"/>
  <c r="B474" i="17"/>
  <c r="B451" i="17"/>
  <c r="B462" i="17"/>
  <c r="B209" i="17"/>
  <c r="B224" i="17"/>
  <c r="B227" i="17"/>
  <c r="B233" i="17"/>
  <c r="B241" i="17"/>
  <c r="B254" i="17"/>
  <c r="B265" i="17"/>
  <c r="B667" i="17"/>
  <c r="B549" i="17"/>
  <c r="B650" i="17"/>
  <c r="G425" i="17"/>
  <c r="G424" i="17"/>
  <c r="G410" i="17" s="1"/>
  <c r="K424" i="17"/>
  <c r="K410" i="17" s="1"/>
  <c r="K425" i="17"/>
  <c r="O424" i="17"/>
  <c r="O410" i="17" s="1"/>
  <c r="O425" i="17"/>
  <c r="H425" i="17"/>
  <c r="H424" i="17"/>
  <c r="H410" i="17" s="1"/>
  <c r="L425" i="17"/>
  <c r="L424" i="17"/>
  <c r="L410" i="17" s="1"/>
  <c r="P425" i="17"/>
  <c r="P424" i="17"/>
  <c r="P410" i="17" s="1"/>
  <c r="I424" i="17"/>
  <c r="I410" i="17" s="1"/>
  <c r="I425" i="17"/>
  <c r="M424" i="17"/>
  <c r="M410" i="17" s="1"/>
  <c r="M425" i="17"/>
  <c r="Q424" i="17"/>
  <c r="Q410" i="17" s="1"/>
  <c r="Q425" i="17"/>
  <c r="J424" i="17"/>
  <c r="J410" i="17" s="1"/>
  <c r="J425" i="17"/>
  <c r="N424" i="17"/>
  <c r="N410" i="17" s="1"/>
  <c r="N425" i="17"/>
  <c r="R424" i="17"/>
  <c r="R410" i="17" s="1"/>
  <c r="R425" i="17"/>
  <c r="Q461" i="17"/>
  <c r="P461" i="17"/>
  <c r="R461" i="17"/>
  <c r="J461" i="17"/>
  <c r="L461" i="17"/>
  <c r="H461" i="17"/>
  <c r="M461" i="17"/>
  <c r="N461" i="17"/>
  <c r="K461" i="17"/>
  <c r="O461" i="17"/>
  <c r="G450" i="17"/>
  <c r="P450" i="17"/>
  <c r="N222" i="17"/>
  <c r="N450" i="17"/>
  <c r="G461" i="17"/>
  <c r="H450" i="17"/>
  <c r="H289" i="17"/>
  <c r="I461" i="17"/>
  <c r="M450" i="17"/>
  <c r="Q450" i="17"/>
  <c r="Q221" i="17"/>
  <c r="Q268" i="17" s="1"/>
  <c r="O450" i="17"/>
  <c r="M222" i="17"/>
  <c r="L289" i="17"/>
  <c r="L222" i="17"/>
  <c r="J450" i="17"/>
  <c r="K450" i="17"/>
  <c r="I450" i="17"/>
  <c r="I222" i="17"/>
  <c r="L450" i="17"/>
  <c r="M287" i="17"/>
  <c r="H287" i="17"/>
  <c r="J287" i="17"/>
  <c r="O287" i="17"/>
  <c r="Q287" i="17"/>
  <c r="Q289" i="17"/>
  <c r="L287" i="17"/>
  <c r="R287" i="17"/>
  <c r="I287" i="17"/>
  <c r="K287" i="17"/>
  <c r="N287" i="17"/>
  <c r="P287" i="17"/>
  <c r="G287" i="17"/>
  <c r="R450" i="17"/>
  <c r="R289" i="17"/>
  <c r="R222" i="17"/>
  <c r="G222" i="17"/>
  <c r="G446" i="17"/>
  <c r="I446" i="17"/>
  <c r="K446" i="17"/>
  <c r="M446" i="17"/>
  <c r="O446" i="17"/>
  <c r="Q446" i="17"/>
  <c r="H446" i="17"/>
  <c r="J446" i="17"/>
  <c r="L446" i="17"/>
  <c r="N446" i="17"/>
  <c r="P446" i="17"/>
  <c r="R446" i="17"/>
  <c r="B250" i="17" l="1"/>
  <c r="G239" i="17"/>
  <c r="G289" i="17" s="1"/>
  <c r="B409" i="17"/>
  <c r="B424" i="17"/>
  <c r="B263" i="17"/>
  <c r="B461" i="17"/>
  <c r="B450" i="17"/>
  <c r="B446" i="17"/>
  <c r="B222" i="17"/>
  <c r="B425" i="17"/>
  <c r="B230" i="17"/>
  <c r="B240" i="17"/>
  <c r="J289" i="17"/>
  <c r="M449" i="17"/>
  <c r="P449" i="17"/>
  <c r="P460" i="17" s="1"/>
  <c r="P481" i="17" s="1"/>
  <c r="H449" i="17"/>
  <c r="H460" i="17" s="1"/>
  <c r="H481" i="17" s="1"/>
  <c r="R449" i="17"/>
  <c r="J449" i="17"/>
  <c r="K449" i="17"/>
  <c r="Q449" i="17"/>
  <c r="I449" i="17"/>
  <c r="L449" i="17"/>
  <c r="G449" i="17"/>
  <c r="G460" i="17" s="1"/>
  <c r="G481" i="17" s="1"/>
  <c r="N449" i="17"/>
  <c r="O449" i="17"/>
  <c r="O460" i="17" s="1"/>
  <c r="O481" i="17" s="1"/>
  <c r="O221" i="17"/>
  <c r="O268" i="17" s="1"/>
  <c r="H221" i="17"/>
  <c r="H268" i="17" s="1"/>
  <c r="L460" i="17"/>
  <c r="L481" i="17" s="1"/>
  <c r="L221" i="17"/>
  <c r="L268" i="17" s="1"/>
  <c r="I221" i="17"/>
  <c r="I268" i="17" s="1"/>
  <c r="I460" i="17"/>
  <c r="I481" i="17" s="1"/>
  <c r="J460" i="17"/>
  <c r="J481" i="17" s="1"/>
  <c r="N221" i="17"/>
  <c r="N268" i="17" s="1"/>
  <c r="P289" i="17"/>
  <c r="K221" i="17"/>
  <c r="K268" i="17" s="1"/>
  <c r="M221" i="17"/>
  <c r="M268" i="17" s="1"/>
  <c r="P290" i="17"/>
  <c r="J290" i="17"/>
  <c r="Q290" i="17"/>
  <c r="R221" i="17"/>
  <c r="R268" i="17" s="1"/>
  <c r="R88" i="17"/>
  <c r="Q88" i="17"/>
  <c r="P88" i="17"/>
  <c r="O88" i="17"/>
  <c r="N88" i="17"/>
  <c r="M88" i="17"/>
  <c r="L88" i="17"/>
  <c r="K88" i="17"/>
  <c r="J88" i="17"/>
  <c r="I88" i="17"/>
  <c r="H88" i="17"/>
  <c r="G88" i="17"/>
  <c r="R83" i="17"/>
  <c r="Q83" i="17"/>
  <c r="P83" i="17"/>
  <c r="O83" i="17"/>
  <c r="N83" i="17"/>
  <c r="M83" i="17"/>
  <c r="L83" i="17"/>
  <c r="K83" i="17"/>
  <c r="J83" i="17"/>
  <c r="I83" i="17"/>
  <c r="H83" i="17"/>
  <c r="G83" i="17"/>
  <c r="R78" i="17"/>
  <c r="R77" i="17" s="1"/>
  <c r="R76" i="17" s="1"/>
  <c r="Q78" i="17"/>
  <c r="Q77" i="17" s="1"/>
  <c r="Q76" i="17" s="1"/>
  <c r="P78" i="17"/>
  <c r="P77" i="17" s="1"/>
  <c r="P76" i="17" s="1"/>
  <c r="O78" i="17"/>
  <c r="O77" i="17" s="1"/>
  <c r="O76" i="17" s="1"/>
  <c r="N78" i="17"/>
  <c r="N77" i="17" s="1"/>
  <c r="N76" i="17" s="1"/>
  <c r="M78" i="17"/>
  <c r="L78" i="17"/>
  <c r="L77" i="17" s="1"/>
  <c r="L76" i="17" s="1"/>
  <c r="K78" i="17"/>
  <c r="K77" i="17" s="1"/>
  <c r="K76" i="17" s="1"/>
  <c r="J78" i="17"/>
  <c r="J77" i="17" s="1"/>
  <c r="J76" i="17" s="1"/>
  <c r="I78" i="17"/>
  <c r="I77" i="17" s="1"/>
  <c r="I76" i="17" s="1"/>
  <c r="H78" i="17"/>
  <c r="H77" i="17" s="1"/>
  <c r="H76" i="17" s="1"/>
  <c r="G78" i="17"/>
  <c r="G77" i="17" s="1"/>
  <c r="R70" i="17"/>
  <c r="R69" i="17" s="1"/>
  <c r="Q70" i="17"/>
  <c r="Q69" i="17" s="1"/>
  <c r="P70" i="17"/>
  <c r="P69" i="17" s="1"/>
  <c r="O70" i="17"/>
  <c r="O69" i="17" s="1"/>
  <c r="N70" i="17"/>
  <c r="N69" i="17" s="1"/>
  <c r="M70" i="17"/>
  <c r="M69" i="17" s="1"/>
  <c r="L70" i="17"/>
  <c r="L69" i="17" s="1"/>
  <c r="K70" i="17"/>
  <c r="K69" i="17" s="1"/>
  <c r="J70" i="17"/>
  <c r="J69" i="17" s="1"/>
  <c r="I70" i="17"/>
  <c r="I69" i="17" s="1"/>
  <c r="H70" i="17"/>
  <c r="H69" i="17" s="1"/>
  <c r="G70" i="17"/>
  <c r="R60" i="17"/>
  <c r="Q60" i="17"/>
  <c r="P60" i="17"/>
  <c r="O60" i="17"/>
  <c r="N60" i="17"/>
  <c r="N59" i="17" s="1"/>
  <c r="N58" i="17" s="1"/>
  <c r="M60" i="17"/>
  <c r="M59" i="17" s="1"/>
  <c r="M58" i="17" s="1"/>
  <c r="L60" i="17"/>
  <c r="L59" i="17" s="1"/>
  <c r="K60" i="17"/>
  <c r="K59" i="17" s="1"/>
  <c r="K58" i="17" s="1"/>
  <c r="J60" i="17"/>
  <c r="J59" i="17" s="1"/>
  <c r="J58" i="17" s="1"/>
  <c r="I60" i="17"/>
  <c r="I59" i="17" s="1"/>
  <c r="I58" i="17" s="1"/>
  <c r="H60" i="17"/>
  <c r="H59" i="17" s="1"/>
  <c r="G60" i="17"/>
  <c r="R59" i="17"/>
  <c r="R58" i="17" s="1"/>
  <c r="Q59" i="17"/>
  <c r="Q58" i="17" s="1"/>
  <c r="P59" i="17"/>
  <c r="O59" i="17"/>
  <c r="O58" i="17" s="1"/>
  <c r="R52" i="17"/>
  <c r="Q52" i="17"/>
  <c r="P52" i="17"/>
  <c r="O52" i="17"/>
  <c r="N52" i="17"/>
  <c r="M52" i="17"/>
  <c r="L52" i="17"/>
  <c r="K52" i="17"/>
  <c r="J52" i="17"/>
  <c r="I52" i="17"/>
  <c r="H52" i="17"/>
  <c r="G52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R32" i="17"/>
  <c r="R31" i="17" s="1"/>
  <c r="Q32" i="17"/>
  <c r="Q31" i="17" s="1"/>
  <c r="P32" i="17"/>
  <c r="O32" i="17"/>
  <c r="N32" i="17"/>
  <c r="M32" i="17"/>
  <c r="L32" i="17"/>
  <c r="L31" i="17" s="1"/>
  <c r="K32" i="17"/>
  <c r="J32" i="17"/>
  <c r="I32" i="17"/>
  <c r="H32" i="17"/>
  <c r="G32" i="17"/>
  <c r="G31" i="17" s="1"/>
  <c r="R16" i="17"/>
  <c r="R15" i="17" s="1"/>
  <c r="Q16" i="17"/>
  <c r="Q15" i="17" s="1"/>
  <c r="P16" i="17"/>
  <c r="P15" i="17" s="1"/>
  <c r="O16" i="17"/>
  <c r="O15" i="17" s="1"/>
  <c r="N16" i="17"/>
  <c r="N15" i="17" s="1"/>
  <c r="M16" i="17"/>
  <c r="M15" i="17" s="1"/>
  <c r="L16" i="17"/>
  <c r="L15" i="17" s="1"/>
  <c r="K16" i="17"/>
  <c r="K15" i="17" s="1"/>
  <c r="J16" i="17"/>
  <c r="J15" i="17" s="1"/>
  <c r="I16" i="17"/>
  <c r="I15" i="17" s="1"/>
  <c r="H16" i="17"/>
  <c r="H15" i="17" s="1"/>
  <c r="G16" i="17"/>
  <c r="R10" i="17"/>
  <c r="Q10" i="17"/>
  <c r="P10" i="17"/>
  <c r="O10" i="17"/>
  <c r="N10" i="17"/>
  <c r="M10" i="17"/>
  <c r="L10" i="17"/>
  <c r="K10" i="17"/>
  <c r="J10" i="17"/>
  <c r="I10" i="17"/>
  <c r="H10" i="17"/>
  <c r="J31" i="17" l="1"/>
  <c r="J28" i="17" s="1"/>
  <c r="J9" i="17" s="1"/>
  <c r="N31" i="17"/>
  <c r="N28" i="17" s="1"/>
  <c r="N9" i="17" s="1"/>
  <c r="K31" i="17"/>
  <c r="K28" i="17" s="1"/>
  <c r="K9" i="17" s="1"/>
  <c r="O31" i="17"/>
  <c r="O28" i="17" s="1"/>
  <c r="O9" i="17" s="1"/>
  <c r="H31" i="17"/>
  <c r="H28" i="17" s="1"/>
  <c r="H9" i="17" s="1"/>
  <c r="P31" i="17"/>
  <c r="P28" i="17" s="1"/>
  <c r="P9" i="17" s="1"/>
  <c r="I31" i="17"/>
  <c r="I28" i="17" s="1"/>
  <c r="I9" i="17" s="1"/>
  <c r="M31" i="17"/>
  <c r="M28" i="17" s="1"/>
  <c r="M9" i="17" s="1"/>
  <c r="G221" i="17"/>
  <c r="G290" i="17" s="1"/>
  <c r="Q460" i="17"/>
  <c r="Q481" i="17" s="1"/>
  <c r="H290" i="17"/>
  <c r="L290" i="17"/>
  <c r="I290" i="17"/>
  <c r="N460" i="17"/>
  <c r="N481" i="17" s="1"/>
  <c r="P58" i="17"/>
  <c r="P51" i="17" s="1"/>
  <c r="H58" i="17"/>
  <c r="H51" i="17" s="1"/>
  <c r="L58" i="17"/>
  <c r="L51" i="17" s="1"/>
  <c r="R460" i="17"/>
  <c r="R481" i="17" s="1"/>
  <c r="B449" i="17"/>
  <c r="G59" i="17"/>
  <c r="G69" i="17"/>
  <c r="B69" i="17" s="1"/>
  <c r="B78" i="17"/>
  <c r="B83" i="17"/>
  <c r="B88" i="17"/>
  <c r="B32" i="17"/>
  <c r="B42" i="17"/>
  <c r="B48" i="17"/>
  <c r="B52" i="17"/>
  <c r="G76" i="17"/>
  <c r="G15" i="17"/>
  <c r="B15" i="17" s="1"/>
  <c r="B24" i="17"/>
  <c r="B410" i="17"/>
  <c r="B60" i="17"/>
  <c r="B16" i="17"/>
  <c r="B10" i="17"/>
  <c r="B70" i="17"/>
  <c r="B239" i="17"/>
  <c r="K460" i="17"/>
  <c r="K481" i="17" s="1"/>
  <c r="M460" i="17"/>
  <c r="M481" i="17" s="1"/>
  <c r="O290" i="17"/>
  <c r="N290" i="17"/>
  <c r="M77" i="17"/>
  <c r="M76" i="17" s="1"/>
  <c r="M51" i="17" s="1"/>
  <c r="K290" i="17"/>
  <c r="J51" i="17"/>
  <c r="N51" i="17"/>
  <c r="M290" i="17"/>
  <c r="O51" i="17"/>
  <c r="I51" i="17"/>
  <c r="Q51" i="17"/>
  <c r="K51" i="17"/>
  <c r="L28" i="17"/>
  <c r="L9" i="17" s="1"/>
  <c r="R290" i="17"/>
  <c r="Q28" i="17"/>
  <c r="Q9" i="17" s="1"/>
  <c r="R51" i="17"/>
  <c r="R28" i="17"/>
  <c r="R9" i="17" s="1"/>
  <c r="G268" i="17" l="1"/>
  <c r="H96" i="17"/>
  <c r="I96" i="17"/>
  <c r="R96" i="17"/>
  <c r="K96" i="17"/>
  <c r="K269" i="17" s="1"/>
  <c r="M96" i="17"/>
  <c r="O96" i="17"/>
  <c r="L96" i="17"/>
  <c r="J96" i="17"/>
  <c r="Q96" i="17"/>
  <c r="P96" i="17"/>
  <c r="N96" i="17"/>
  <c r="G58" i="17"/>
  <c r="G28" i="17"/>
  <c r="B28" i="17" s="1"/>
  <c r="B460" i="17"/>
  <c r="B59" i="17"/>
  <c r="B77" i="17"/>
  <c r="B31" i="17"/>
  <c r="B76" i="17"/>
  <c r="B221" i="17"/>
  <c r="Q484" i="17"/>
  <c r="O484" i="17"/>
  <c r="N484" i="17"/>
  <c r="N97" i="17"/>
  <c r="B58" i="17" l="1"/>
  <c r="G51" i="17"/>
  <c r="Q269" i="17"/>
  <c r="G9" i="17"/>
  <c r="B268" i="17"/>
  <c r="L484" i="17"/>
  <c r="P269" i="17"/>
  <c r="Q97" i="17"/>
  <c r="P97" i="17"/>
  <c r="Q610" i="17"/>
  <c r="H269" i="17"/>
  <c r="H97" i="17"/>
  <c r="I484" i="17"/>
  <c r="G484" i="17"/>
  <c r="J484" i="17"/>
  <c r="O610" i="17"/>
  <c r="H484" i="17"/>
  <c r="N610" i="17"/>
  <c r="P484" i="17"/>
  <c r="O97" i="17"/>
  <c r="L269" i="17"/>
  <c r="K97" i="17"/>
  <c r="N269" i="17"/>
  <c r="L97" i="17"/>
  <c r="R269" i="17"/>
  <c r="R97" i="17"/>
  <c r="O269" i="17"/>
  <c r="M97" i="17"/>
  <c r="M269" i="17"/>
  <c r="J269" i="17"/>
  <c r="J97" i="17"/>
  <c r="I269" i="17"/>
  <c r="I97" i="17"/>
  <c r="B51" i="17" l="1"/>
  <c r="G96" i="17"/>
  <c r="R484" i="17"/>
  <c r="B481" i="17"/>
  <c r="K484" i="17"/>
  <c r="M484" i="17"/>
  <c r="L610" i="17"/>
  <c r="Q627" i="17"/>
  <c r="Q668" i="17" s="1"/>
  <c r="Q678" i="17" s="1"/>
  <c r="N627" i="17"/>
  <c r="N668" i="17" s="1"/>
  <c r="N678" i="17" s="1"/>
  <c r="H610" i="17"/>
  <c r="I610" i="17"/>
  <c r="G610" i="17"/>
  <c r="P610" i="17"/>
  <c r="O627" i="17"/>
  <c r="O668" i="17" s="1"/>
  <c r="O678" i="17" s="1"/>
  <c r="J610" i="17"/>
  <c r="R610" i="17" l="1"/>
  <c r="B484" i="17"/>
  <c r="K610" i="17"/>
  <c r="M610" i="17"/>
  <c r="L627" i="17"/>
  <c r="L668" i="17" s="1"/>
  <c r="L678" i="17" s="1"/>
  <c r="I627" i="17"/>
  <c r="I668" i="17" s="1"/>
  <c r="I678" i="17" s="1"/>
  <c r="P627" i="17"/>
  <c r="P668" i="17" s="1"/>
  <c r="P678" i="17" s="1"/>
  <c r="G627" i="17"/>
  <c r="R627" i="17" l="1"/>
  <c r="R668" i="17" s="1"/>
  <c r="R678" i="17" s="1"/>
  <c r="G668" i="17"/>
  <c r="M627" i="17"/>
  <c r="M668" i="17" s="1"/>
  <c r="M678" i="17" s="1"/>
  <c r="K627" i="17"/>
  <c r="K668" i="17" s="1"/>
  <c r="K678" i="17" s="1"/>
  <c r="G678" i="17" l="1"/>
  <c r="B610" i="17"/>
  <c r="G677" i="17"/>
  <c r="G676" i="17" s="1"/>
  <c r="G682" i="17"/>
  <c r="H671" i="17"/>
  <c r="H672" i="17" l="1"/>
  <c r="H681" i="17"/>
  <c r="H677" i="17" l="1"/>
  <c r="H676" i="17" s="1"/>
  <c r="I671" i="17"/>
  <c r="H682" i="17"/>
  <c r="I672" i="17" l="1"/>
  <c r="I681" i="17"/>
  <c r="I677" i="17" l="1"/>
  <c r="I676" i="17" s="1"/>
  <c r="J671" i="17"/>
  <c r="I682" i="17"/>
  <c r="J672" i="17" l="1"/>
  <c r="J681" i="17"/>
  <c r="J677" i="17" l="1"/>
  <c r="J676" i="17" s="1"/>
  <c r="K671" i="17"/>
  <c r="J682" i="17"/>
  <c r="K672" i="17" l="1"/>
  <c r="K677" i="17" s="1"/>
  <c r="K676" i="17" s="1"/>
  <c r="K681" i="17"/>
  <c r="L671" i="17" l="1"/>
  <c r="K682" i="17"/>
  <c r="L681" i="17" l="1"/>
  <c r="L672" i="17"/>
  <c r="L677" i="17" l="1"/>
  <c r="L676" i="17" s="1"/>
  <c r="M671" i="17"/>
  <c r="L682" i="17"/>
  <c r="M672" i="17" l="1"/>
  <c r="M681" i="17"/>
  <c r="M677" i="17" l="1"/>
  <c r="M676" i="17" s="1"/>
  <c r="N671" i="17"/>
  <c r="M682" i="17"/>
  <c r="N672" i="17" l="1"/>
  <c r="N681" i="17"/>
  <c r="N677" i="17" l="1"/>
  <c r="N676" i="17" s="1"/>
  <c r="O671" i="17"/>
  <c r="N682" i="17"/>
  <c r="O681" i="17" l="1"/>
  <c r="O672" i="17"/>
  <c r="O677" i="17" l="1"/>
  <c r="O676" i="17" s="1"/>
  <c r="P671" i="17"/>
  <c r="O682" i="17"/>
  <c r="P681" i="17" l="1"/>
  <c r="P672" i="17"/>
  <c r="P677" i="17" l="1"/>
  <c r="P676" i="17" s="1"/>
  <c r="Q671" i="17"/>
  <c r="P682" i="17"/>
  <c r="Q681" i="17" l="1"/>
  <c r="Q672" i="17"/>
  <c r="B3" i="17"/>
  <c r="B2" i="17"/>
  <c r="Q677" i="17" l="1"/>
  <c r="Q676" i="17" s="1"/>
  <c r="R671" i="17"/>
  <c r="Q682" i="17"/>
  <c r="B671" i="17" l="1"/>
  <c r="R681" i="17"/>
  <c r="R672" i="17"/>
  <c r="B672" i="17" l="1"/>
  <c r="R682" i="17"/>
  <c r="R677" i="17"/>
  <c r="R676" i="17" s="1"/>
  <c r="J627" i="17" l="1"/>
  <c r="J668" i="17" s="1"/>
  <c r="J678" i="17" l="1"/>
  <c r="H627" i="17"/>
  <c r="H668" i="17" l="1"/>
  <c r="H678" i="17" s="1"/>
  <c r="B627" i="17"/>
  <c r="B668" i="17" l="1"/>
  <c r="B9" i="17" l="1"/>
  <c r="G719" i="17" l="1"/>
  <c r="H713" i="17" l="1"/>
  <c r="G809" i="17"/>
  <c r="G798" i="17"/>
  <c r="G808" i="17" s="1"/>
  <c r="H719" i="17" l="1"/>
  <c r="G799" i="17"/>
  <c r="H709" i="17" s="1"/>
  <c r="H712" i="17" l="1"/>
  <c r="I713" i="17"/>
  <c r="H809" i="17"/>
  <c r="H798" i="17"/>
  <c r="H818" i="17" l="1"/>
  <c r="I719" i="17"/>
  <c r="H808" i="17"/>
  <c r="H799" i="17"/>
  <c r="I709" i="17" s="1"/>
  <c r="I712" i="17" l="1"/>
  <c r="I809" i="17"/>
  <c r="I798" i="17"/>
  <c r="I818" i="17" l="1"/>
  <c r="I808" i="17"/>
  <c r="I799" i="17"/>
  <c r="J709" i="17" s="1"/>
  <c r="J719" i="17"/>
  <c r="J798" i="17" s="1"/>
  <c r="J712" i="17" l="1"/>
  <c r="K713" i="17"/>
  <c r="J809" i="17"/>
  <c r="J818" i="17" l="1"/>
  <c r="J808" i="17"/>
  <c r="J799" i="17"/>
  <c r="K709" i="17" s="1"/>
  <c r="K719" i="17"/>
  <c r="K712" i="17" l="1"/>
  <c r="L713" i="17"/>
  <c r="K809" i="17"/>
  <c r="K798" i="17"/>
  <c r="K818" i="17" l="1"/>
  <c r="K808" i="17"/>
  <c r="K799" i="17"/>
  <c r="L709" i="17" s="1"/>
  <c r="L719" i="17"/>
  <c r="L712" i="17" l="1"/>
  <c r="M713" i="17"/>
  <c r="L809" i="17"/>
  <c r="L798" i="17"/>
  <c r="L818" i="17" l="1"/>
  <c r="L799" i="17"/>
  <c r="M709" i="17" s="1"/>
  <c r="L808" i="17"/>
  <c r="M719" i="17"/>
  <c r="M712" i="17" l="1"/>
  <c r="N713" i="17"/>
  <c r="M809" i="17"/>
  <c r="M798" i="17"/>
  <c r="M818" i="17" l="1"/>
  <c r="M808" i="17"/>
  <c r="M799" i="17"/>
  <c r="N709" i="17" s="1"/>
  <c r="N719" i="17"/>
  <c r="N712" i="17" l="1"/>
  <c r="O713" i="17"/>
  <c r="N809" i="17"/>
  <c r="N798" i="17"/>
  <c r="N818" i="17" l="1"/>
  <c r="O719" i="17"/>
  <c r="N799" i="17"/>
  <c r="O709" i="17" s="1"/>
  <c r="N808" i="17"/>
  <c r="O712" i="17" l="1"/>
  <c r="P713" i="17"/>
  <c r="O809" i="17"/>
  <c r="O798" i="17"/>
  <c r="O818" i="17" l="1"/>
  <c r="O799" i="17"/>
  <c r="P709" i="17" s="1"/>
  <c r="O808" i="17"/>
  <c r="P719" i="17"/>
  <c r="P712" i="17" l="1"/>
  <c r="Q713" i="17"/>
  <c r="P798" i="17"/>
  <c r="P809" i="17"/>
  <c r="P818" i="17" l="1"/>
  <c r="P808" i="17"/>
  <c r="P799" i="17"/>
  <c r="Q709" i="17" s="1"/>
  <c r="Q719" i="17"/>
  <c r="Q712" i="17" l="1"/>
  <c r="R713" i="17"/>
  <c r="Q809" i="17"/>
  <c r="Q798" i="17"/>
  <c r="Q818" i="17" l="1"/>
  <c r="Q808" i="17"/>
  <c r="Q799" i="17"/>
  <c r="R709" i="17" s="1"/>
  <c r="R719" i="17"/>
  <c r="B713" i="17" l="1"/>
  <c r="R712" i="17"/>
  <c r="R809" i="17"/>
  <c r="R798" i="17"/>
  <c r="B719" i="17" l="1"/>
  <c r="R818" i="17"/>
  <c r="R808" i="17"/>
  <c r="R799" i="17"/>
  <c r="B798" i="17" l="1"/>
  <c r="B799" i="17" l="1"/>
  <c r="G712" i="17" l="1"/>
  <c r="B709" i="17" l="1"/>
  <c r="B712" i="17" l="1"/>
  <c r="G269" i="17" l="1"/>
  <c r="G97" i="17"/>
  <c r="B96" i="17"/>
  <c r="B95" i="17"/>
  <c r="B94" i="17" l="1"/>
</calcChain>
</file>

<file path=xl/comments1.xml><?xml version="1.0" encoding="utf-8"?>
<comments xmlns="http://schemas.openxmlformats.org/spreadsheetml/2006/main">
  <authors>
    <author>Pawel</author>
  </authors>
  <commentList>
    <comment ref="E677" authorId="0">
      <text>
        <r>
          <rPr>
            <b/>
            <sz val="9"/>
            <color indexed="81"/>
            <rFont val="Tahoma"/>
            <family val="2"/>
            <charset val="238"/>
          </rPr>
          <t>Paweł:</t>
        </r>
        <r>
          <rPr>
            <sz val="9"/>
            <color indexed="81"/>
            <rFont val="Tahoma"/>
            <family val="2"/>
            <charset val="238"/>
          </rPr>
          <t xml:space="preserve">
Wyliczenia pomocnicze
</t>
        </r>
      </text>
    </comment>
    <comment ref="E679" authorId="0">
      <text>
        <r>
          <rPr>
            <b/>
            <sz val="9"/>
            <color indexed="81"/>
            <rFont val="Tahoma"/>
            <family val="2"/>
            <charset val="238"/>
          </rPr>
          <t>Paweł:</t>
        </r>
        <r>
          <rPr>
            <sz val="9"/>
            <color indexed="81"/>
            <rFont val="Tahoma"/>
            <family val="2"/>
            <charset val="238"/>
          </rPr>
          <t xml:space="preserve">
Wyliczenia pomocnicze
</t>
        </r>
      </text>
    </comment>
    <comment ref="E680" authorId="0">
      <text>
        <r>
          <rPr>
            <b/>
            <sz val="9"/>
            <color indexed="81"/>
            <rFont val="Tahoma"/>
            <family val="2"/>
            <charset val="238"/>
          </rPr>
          <t>Pawel:</t>
        </r>
        <r>
          <rPr>
            <sz val="9"/>
            <color indexed="81"/>
            <rFont val="Tahoma"/>
            <family val="2"/>
            <charset val="238"/>
          </rPr>
          <t xml:space="preserve">
Wyliczenia pomocnicze</t>
        </r>
      </text>
    </comment>
  </commentList>
</comments>
</file>

<file path=xl/sharedStrings.xml><?xml version="1.0" encoding="utf-8"?>
<sst xmlns="http://schemas.openxmlformats.org/spreadsheetml/2006/main" count="865" uniqueCount="412">
  <si>
    <t>Wartości niematerialne i prawne</t>
  </si>
  <si>
    <t>Zapasy</t>
  </si>
  <si>
    <t>Kapitał własny</t>
  </si>
  <si>
    <t>Razem Pasywa (A + B)</t>
  </si>
  <si>
    <t>Zysk (strata) z lat ubiegłych</t>
  </si>
  <si>
    <t>Zobowiązania i rezerwy na zobowiązania</t>
  </si>
  <si>
    <t>Przychody i zyski ogółem</t>
  </si>
  <si>
    <t>Koszty i straty ogółem</t>
  </si>
  <si>
    <t>Pozostałe koszty operacyjne</t>
  </si>
  <si>
    <t xml:space="preserve"> Zysk (strata) brutto</t>
  </si>
  <si>
    <t>Podatek dochodowy</t>
  </si>
  <si>
    <t xml:space="preserve">Zysk  (strata) netto </t>
  </si>
  <si>
    <t>1.</t>
  </si>
  <si>
    <t>2.</t>
  </si>
  <si>
    <t>3.</t>
  </si>
  <si>
    <t>4.</t>
  </si>
  <si>
    <t>5.</t>
  </si>
  <si>
    <t>6.</t>
  </si>
  <si>
    <t>7.</t>
  </si>
  <si>
    <t>8.</t>
  </si>
  <si>
    <t>Zatrudnienie</t>
  </si>
  <si>
    <t>Rozliczenia międzyokresowe</t>
  </si>
  <si>
    <t>Rezerwy na zobowiązania</t>
  </si>
  <si>
    <t>Pozostałe przychody operacyjne</t>
  </si>
  <si>
    <t>9.</t>
  </si>
  <si>
    <t>10.</t>
  </si>
  <si>
    <t>11.</t>
  </si>
  <si>
    <t>Zysk (strata) netto ze sprzedaży</t>
  </si>
  <si>
    <t>Zysk (strata) z działalności operacyjnej</t>
  </si>
  <si>
    <t>-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</si>
  <si>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</si>
  <si>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</si>
  <si>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</si>
  <si>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</si>
  <si>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</si>
  <si>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</si>
  <si>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</si>
  <si>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</si>
  <si>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</si>
  <si>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K.</t>
  </si>
  <si>
    <t>L.</t>
  </si>
  <si>
    <t>M.</t>
  </si>
  <si>
    <t>N.</t>
  </si>
  <si>
    <t>II.</t>
  </si>
  <si>
    <t>III.</t>
  </si>
  <si>
    <t>IV.</t>
  </si>
  <si>
    <t>V.</t>
  </si>
  <si>
    <t>VI.</t>
  </si>
  <si>
    <t>Należności długoterminowe</t>
  </si>
  <si>
    <t>Przychody finansowe</t>
  </si>
  <si>
    <t>Koszty finansowe</t>
  </si>
  <si>
    <t>Należności krótkoterminowe</t>
  </si>
  <si>
    <t>Zobowiązania długoterminowe</t>
  </si>
  <si>
    <t>Zobowiązania krótkoterminowe</t>
  </si>
  <si>
    <t>Korekty razem</t>
  </si>
  <si>
    <t>Wpływy</t>
  </si>
  <si>
    <t>Wydatki</t>
  </si>
  <si>
    <t>Zysk (strata) netto</t>
  </si>
  <si>
    <t>Przepływy środków pieniężnych z działalności operacyjnej</t>
  </si>
  <si>
    <t>Przepływy środków pieniężnych z działalności inwestycyjnej</t>
  </si>
  <si>
    <t>Przepływy środków pieniężnych z działalności finansowej</t>
  </si>
  <si>
    <t>Środki pieniężne na początek okresu</t>
  </si>
  <si>
    <t>Środki pieniężne na koniec okresu</t>
  </si>
  <si>
    <t>Zysk (strata) brutto ze sprzedaży</t>
  </si>
  <si>
    <t>Koszty sprzedaży</t>
  </si>
  <si>
    <t>Koszty ogólnego zarządu</t>
  </si>
  <si>
    <t>Usługi obce</t>
  </si>
  <si>
    <t>Razem koszty rodzajowe</t>
  </si>
  <si>
    <t>Koszty wytworzenia sprzedanych produktów</t>
  </si>
  <si>
    <t>Zużycie materiałów i energii</t>
  </si>
  <si>
    <t>Aktywa trwałe</t>
  </si>
  <si>
    <t>Rzeczowe aktywa trwałe</t>
  </si>
  <si>
    <t>Inwestycje długoterminowe</t>
  </si>
  <si>
    <t>Aktywa obrotowe</t>
  </si>
  <si>
    <t>Inwestycje krótkoterminowe</t>
  </si>
  <si>
    <t>Należne wpłaty na kapitał podstawowy</t>
  </si>
  <si>
    <t>Udziały (akcje) własne</t>
  </si>
  <si>
    <t>Pozostałe kapitały (fundusze) rezerwowe</t>
  </si>
  <si>
    <t>VII.</t>
  </si>
  <si>
    <t>VIII.</t>
  </si>
  <si>
    <t>Kapitał (fundusz) podstawowy</t>
  </si>
  <si>
    <t>Koszty działalności operacyjnej</t>
  </si>
  <si>
    <t xml:space="preserve">  Produktów </t>
  </si>
  <si>
    <t xml:space="preserve">  Zmiana stanu produktów</t>
  </si>
  <si>
    <t xml:space="preserve">  Towarów i materiałów</t>
  </si>
  <si>
    <t xml:space="preserve">  Amortyzacja</t>
  </si>
  <si>
    <t xml:space="preserve">  Zużycie materiałów i energii</t>
  </si>
  <si>
    <t xml:space="preserve">  Usługi obce</t>
  </si>
  <si>
    <t xml:space="preserve">  Podatki i opłaty w tym:</t>
  </si>
  <si>
    <t xml:space="preserve">  Wynagrodzenia</t>
  </si>
  <si>
    <t xml:space="preserve">  Pozostałe koszty rodzajowe</t>
  </si>
  <si>
    <t xml:space="preserve">  Odsetki i udziały w zyskach (dywidendy)</t>
  </si>
  <si>
    <t xml:space="preserve">  Zysk (strata) z działalności inwestycyjnej</t>
  </si>
  <si>
    <t xml:space="preserve">  Zmiana stanu rezerw</t>
  </si>
  <si>
    <t xml:space="preserve">  Zmiana stanu zapasów</t>
  </si>
  <si>
    <t xml:space="preserve">  Zmiana stanu należności</t>
  </si>
  <si>
    <t xml:space="preserve">  Zmiana stanu rozliczeń międzyokresowych</t>
  </si>
  <si>
    <t xml:space="preserve">  Sprzedaż rzecz. akty. trw. i wart. niem.</t>
  </si>
  <si>
    <t xml:space="preserve">  Sprzedaż aktywów finansowych</t>
  </si>
  <si>
    <t xml:space="preserve">  Inne wpływy inwestycyjne</t>
  </si>
  <si>
    <t xml:space="preserve">  Nabycie rzecz. akty. trw. i wart. niem</t>
  </si>
  <si>
    <t xml:space="preserve">  Nabycie aktywów finansowych</t>
  </si>
  <si>
    <t xml:space="preserve">  Inne wydatki inwestycyjne</t>
  </si>
  <si>
    <t xml:space="preserve">  Netto z wydania udziałów (emisji akcji)</t>
  </si>
  <si>
    <t xml:space="preserve">  Wpływy z tytułu kredytów i pożyczek</t>
  </si>
  <si>
    <t xml:space="preserve">  Emisja dłużnych papierów wartościowych</t>
  </si>
  <si>
    <t xml:space="preserve">  Inne wpływy finansowe</t>
  </si>
  <si>
    <t xml:space="preserve">  Nabycie udziałów (akcji) własnych</t>
  </si>
  <si>
    <t xml:space="preserve">  Spłaty kredytów i pożyczek</t>
  </si>
  <si>
    <t xml:space="preserve">  Wykup dłużnych papierów wartościowych</t>
  </si>
  <si>
    <t xml:space="preserve">  Z tytułu innych zobowiązań finansowych</t>
  </si>
  <si>
    <t xml:space="preserve">  Odsetki zapłacone</t>
  </si>
  <si>
    <t xml:space="preserve">  Inne wydatki finansowe</t>
  </si>
  <si>
    <t>Zmiana stanu środ. pienięż. z tyt. różnic kurso.</t>
  </si>
  <si>
    <t>12.</t>
  </si>
  <si>
    <t>13.</t>
  </si>
  <si>
    <t>14.</t>
  </si>
  <si>
    <t>15.</t>
  </si>
  <si>
    <t>P</t>
  </si>
  <si>
    <t>Wyliczenia pomocnicze</t>
  </si>
  <si>
    <t>P A S Y W A</t>
  </si>
  <si>
    <t>A K T Y W A</t>
  </si>
  <si>
    <t>N A Z W A</t>
  </si>
  <si>
    <t>W Y S Z C Z E G  Ó L N I E N I E</t>
  </si>
  <si>
    <t xml:space="preserve">  Zysk (straty) z tytułu różnic kursowych</t>
  </si>
  <si>
    <t>Przepływy pieniężne netto razem</t>
  </si>
  <si>
    <t>Razem zobowiązania długoterminowe</t>
  </si>
  <si>
    <t>środki trwałe</t>
  </si>
  <si>
    <t>Koszt kapitału własnego</t>
  </si>
  <si>
    <t>Kapitał własny na początek okresu (BO)</t>
  </si>
  <si>
    <t>Ia.</t>
  </si>
  <si>
    <t>1.1.</t>
  </si>
  <si>
    <t>a)</t>
  </si>
  <si>
    <t xml:space="preserve">      zwiększenia z tytułu:</t>
  </si>
  <si>
    <t>b)</t>
  </si>
  <si>
    <t>1.2.</t>
  </si>
  <si>
    <t>2.1.</t>
  </si>
  <si>
    <t>2.2.</t>
  </si>
  <si>
    <t>Udziały (akcje) własne na początek okresu</t>
  </si>
  <si>
    <t xml:space="preserve">      zwiększenie</t>
  </si>
  <si>
    <t xml:space="preserve">      zmniejszenie</t>
  </si>
  <si>
    <t>3.1.</t>
  </si>
  <si>
    <t>4.1.</t>
  </si>
  <si>
    <t>4.2.</t>
  </si>
  <si>
    <t>5.1.</t>
  </si>
  <si>
    <t xml:space="preserve">      zwiększenie z tytułu:</t>
  </si>
  <si>
    <t xml:space="preserve">      zmniejszenie z tytułu:</t>
  </si>
  <si>
    <t>5.2.</t>
  </si>
  <si>
    <t xml:space="preserve">      zmniejszenie zysku z tytułu:</t>
  </si>
  <si>
    <t>Wynik netto</t>
  </si>
  <si>
    <t xml:space="preserve">   zysk netto</t>
  </si>
  <si>
    <t xml:space="preserve">   strata netto</t>
  </si>
  <si>
    <t>Zysk (strata) z lat ubiegłych na koniec okresu</t>
  </si>
  <si>
    <t>c)</t>
  </si>
  <si>
    <t xml:space="preserve">   odpisy z zysku</t>
  </si>
  <si>
    <t>d)</t>
  </si>
  <si>
    <t>e)</t>
  </si>
  <si>
    <t xml:space="preserve">   Od pozostałych jednostek</t>
  </si>
  <si>
    <t xml:space="preserve">      w jednostkach powiązanych</t>
  </si>
  <si>
    <t xml:space="preserve">      krótkoterminowe</t>
  </si>
  <si>
    <t xml:space="preserve">      długoterminowe</t>
  </si>
  <si>
    <t>f)</t>
  </si>
  <si>
    <t>g)</t>
  </si>
  <si>
    <t>h)</t>
  </si>
  <si>
    <t>i)</t>
  </si>
  <si>
    <t xml:space="preserve">  Koszty wytworzenia produktów na własne potrzeby</t>
  </si>
  <si>
    <t>Dywidendy i udziały w zyskach, w tym:</t>
  </si>
  <si>
    <t xml:space="preserve">      od jednostek powiązanych</t>
  </si>
  <si>
    <t>Odsetki, w tym:</t>
  </si>
  <si>
    <t>Aktualizacja wartości inwestycji</t>
  </si>
  <si>
    <t>Inne</t>
  </si>
  <si>
    <t xml:space="preserve">      dla jednostek powiązanych</t>
  </si>
  <si>
    <t>W Y S Z C Z E G Ó L N I E N I E</t>
  </si>
  <si>
    <t>Wynik działalności finansowej</t>
  </si>
  <si>
    <t>Wynik pozostałej działalności operacyjnej</t>
  </si>
  <si>
    <t>Przychody netto ze sprzedaży, w tym:</t>
  </si>
  <si>
    <t xml:space="preserve">Zakup towarów handlowych i materiałów </t>
  </si>
  <si>
    <t>Koszty uboczne zakupu</t>
  </si>
  <si>
    <t>Podatki i opłaty, w tym:</t>
  </si>
  <si>
    <t>Wynagrodzenia, w tym:</t>
  </si>
  <si>
    <t>Pozostałe koszty rodzajowe, w tym:</t>
  </si>
  <si>
    <t xml:space="preserve">     Zużycie materiałów i energii</t>
  </si>
  <si>
    <t xml:space="preserve">     Usługi obce</t>
  </si>
  <si>
    <t xml:space="preserve">     Podatki i opłaty</t>
  </si>
  <si>
    <t xml:space="preserve">     Podatek akcyzowy</t>
  </si>
  <si>
    <t xml:space="preserve">   Administracyjne</t>
  </si>
  <si>
    <t xml:space="preserve">   Produkcyjne</t>
  </si>
  <si>
    <t>D69 - D61</t>
  </si>
  <si>
    <t>D68 - D60</t>
  </si>
  <si>
    <t>D66 = D58</t>
  </si>
  <si>
    <t>D57 - D58 - D59</t>
  </si>
  <si>
    <t xml:space="preserve">     Reklama i reprezentacja</t>
  </si>
  <si>
    <t xml:space="preserve">     Podróże służbowe</t>
  </si>
  <si>
    <t xml:space="preserve">     Ubezpieczenia majątkowe</t>
  </si>
  <si>
    <t xml:space="preserve">     PFRON</t>
  </si>
  <si>
    <t xml:space="preserve">     Inne</t>
  </si>
  <si>
    <t xml:space="preserve">     Prowizje dla dealerów</t>
  </si>
  <si>
    <t>Razem zobowiązania krótkorerminowe</t>
  </si>
  <si>
    <t>Razem zobowiązania długo+krótkoterm.</t>
  </si>
  <si>
    <t>Przed korektą inflacyjną</t>
  </si>
  <si>
    <t>Liczba akcji</t>
  </si>
  <si>
    <t>Średnia rynkowa cena jednej akcji P</t>
  </si>
  <si>
    <t>test</t>
  </si>
  <si>
    <t>Stopa wzrostu przychodów ze sprzedaży</t>
  </si>
  <si>
    <t xml:space="preserve">Współczynnik wzrostu po okresie prognozy g </t>
  </si>
  <si>
    <t>Zadłużenie kapitału własnego</t>
  </si>
  <si>
    <t>Stopa wolna od ryzyka (rentowność bonów)</t>
  </si>
  <si>
    <t>Premaia za ryzyko rynkowe (obecnie 6,19%)</t>
  </si>
  <si>
    <t>Przychody netto</t>
  </si>
  <si>
    <t xml:space="preserve">   Inne korekty</t>
  </si>
  <si>
    <t xml:space="preserve">         wydanie udziałów (emisji akcji)</t>
  </si>
  <si>
    <t xml:space="preserve">         umorzenia udziałów (akcji)</t>
  </si>
  <si>
    <t xml:space="preserve">      zmiany przyjętych zasad polityki rach.</t>
  </si>
  <si>
    <t xml:space="preserve">         podziału zysku z lat ubiegłych</t>
  </si>
  <si>
    <t xml:space="preserve">   zmiany przyjętych zasad polityki rach.</t>
  </si>
  <si>
    <t xml:space="preserve">   Zysk z lat ubiegłych na początek okresu</t>
  </si>
  <si>
    <t>Zysk (strata) z lat ub. na początek okresu</t>
  </si>
  <si>
    <t xml:space="preserve">   korekty błędów</t>
  </si>
  <si>
    <t xml:space="preserve">   zmiany przyjętych zasad polityki rachunkowości</t>
  </si>
  <si>
    <t>Kapitał (fundusz) wł. na po. okr. (BO) po kor.</t>
  </si>
  <si>
    <t>Stan kapitału zapasowego na koniec okresu</t>
  </si>
  <si>
    <t xml:space="preserve">Zmiany kapitału (funduszu) z aktualizacji wyceny </t>
  </si>
  <si>
    <t>Kapitał z aktualizacji wyceny na koniec okresu</t>
  </si>
  <si>
    <t>Pozostałe kapitały rezer. na początek okresu</t>
  </si>
  <si>
    <t>Zmiany pozostałych kapitałów rezerwowych</t>
  </si>
  <si>
    <t>Pozostałe kap. rezer.  na koniec okresu</t>
  </si>
  <si>
    <t xml:space="preserve">      korekty błędów</t>
  </si>
  <si>
    <t>Zysk z lat ubiegłych na koniec okresu</t>
  </si>
  <si>
    <t>Strata z lat ubiegłych na początek okresu</t>
  </si>
  <si>
    <t>Strata z lat ubiegłych na koniec okresu</t>
  </si>
  <si>
    <t>Kapitał (fundusz) własny na koniec okresu (BZ)</t>
  </si>
  <si>
    <t>Kapitał własny po uwzgl. proponowanego podziału zysku (pokrycia straty)</t>
  </si>
  <si>
    <t>Kapitał (fundusz) podst. na koniec okresu</t>
  </si>
  <si>
    <t>Udziały (akcje) własne na koniec okresu</t>
  </si>
  <si>
    <t>Zamiana należnych wpłat na kapitał podstawowy</t>
  </si>
  <si>
    <t>Zmiany kapitału podstawowego</t>
  </si>
  <si>
    <t>Zmiany kapitału (funduszu) zapasowego</t>
  </si>
  <si>
    <t xml:space="preserve">   zwiększenie z tytułu:</t>
  </si>
  <si>
    <t xml:space="preserve">      emisji akcji powyżej wart. nominalnej</t>
  </si>
  <si>
    <t xml:space="preserve">      z podziału zysku (ustawowo)</t>
  </si>
  <si>
    <t xml:space="preserve">      z podziału zysku (ponad wym. ust. min. wart.)</t>
  </si>
  <si>
    <t xml:space="preserve">   zmniejszenie z tytułu:</t>
  </si>
  <si>
    <t xml:space="preserve">      pokrycia straty</t>
  </si>
  <si>
    <t xml:space="preserve">      zbycia środków trwałych</t>
  </si>
  <si>
    <t xml:space="preserve">   zwiększenie straty z tytułu:</t>
  </si>
  <si>
    <t xml:space="preserve">      przeniesienie straty z lat ub. do pokrycia</t>
  </si>
  <si>
    <t xml:space="preserve">   zmniejszenie straty z tytułu:</t>
  </si>
  <si>
    <t>Strata z lat ubiegłych na początek okr. po kor.</t>
  </si>
  <si>
    <t>Kapitał podstawowy na początek okresu</t>
  </si>
  <si>
    <t>Należne wpłaty na kap. podst. na począ. okr.</t>
  </si>
  <si>
    <t>Kapitał zapasowy na początek okresu</t>
  </si>
  <si>
    <t xml:space="preserve">      przeniesienie na kapitał zapasowy</t>
  </si>
  <si>
    <t>Należne wpł. na kap. podst. na koniec okr.</t>
  </si>
  <si>
    <t xml:space="preserve">      przeniesienie z kapitału rezerwowego</t>
  </si>
  <si>
    <t xml:space="preserve">      przeznaczenie na kapitał rezerwowy</t>
  </si>
  <si>
    <t xml:space="preserve">         dywidenda dla akcjonariuszy</t>
  </si>
  <si>
    <t xml:space="preserve">         przeznaczenie na kap. rezer. z podz. zysku</t>
  </si>
  <si>
    <t xml:space="preserve">   Zysk z lat ubiegłych na początek okr. po kor.</t>
  </si>
  <si>
    <t xml:space="preserve">  Koszty zakończonych prac rozwojowych</t>
  </si>
  <si>
    <t xml:space="preserve">  Wartość firmy</t>
  </si>
  <si>
    <t xml:space="preserve">  Inne wartości niematerialne i prawne</t>
  </si>
  <si>
    <t xml:space="preserve">  Zaliczki na wartości niematerialne i prawne</t>
  </si>
  <si>
    <t xml:space="preserve">  Środki trwałe</t>
  </si>
  <si>
    <t xml:space="preserve">    urządzenia techniczne i maszyny</t>
  </si>
  <si>
    <t xml:space="preserve">    środki transportu</t>
  </si>
  <si>
    <t xml:space="preserve">    inne środki trwałe</t>
  </si>
  <si>
    <t xml:space="preserve">  Środki trwałe w budowie</t>
  </si>
  <si>
    <t xml:space="preserve">    grunty (w tym prawo wieczystego użyt.)</t>
  </si>
  <si>
    <t xml:space="preserve">  Zaliczki na środki trwałe w budowie</t>
  </si>
  <si>
    <t xml:space="preserve">  Od jednostek powiązanych</t>
  </si>
  <si>
    <t xml:space="preserve">  Od pozostałych jednostek</t>
  </si>
  <si>
    <t xml:space="preserve">  Nieruchomości</t>
  </si>
  <si>
    <t xml:space="preserve">  Wartości niematerialne i prawne</t>
  </si>
  <si>
    <t xml:space="preserve">  Długoterminowe aktywa finansowe</t>
  </si>
  <si>
    <t xml:space="preserve">    w jednostkach powiązanych</t>
  </si>
  <si>
    <t xml:space="preserve">      udziały lub akcje</t>
  </si>
  <si>
    <t xml:space="preserve">      inne papiery wartościowe</t>
  </si>
  <si>
    <t xml:space="preserve">      udzielone pożyczki</t>
  </si>
  <si>
    <t xml:space="preserve">      inne długoterminowe aktywa finansowe</t>
  </si>
  <si>
    <t xml:space="preserve">    w pozostałych jednostkach</t>
  </si>
  <si>
    <t xml:space="preserve">  Inne inwestycje długoterminowe</t>
  </si>
  <si>
    <t xml:space="preserve">  Inne rozliczenia międzyokresowe</t>
  </si>
  <si>
    <t xml:space="preserve">  Aktywa z tyt. odr. podatku dochodowego</t>
  </si>
  <si>
    <t xml:space="preserve">    budynki, lokale, obiekty inż. ląd. i wodnej</t>
  </si>
  <si>
    <t>Długoterminowe rozliczenia między.</t>
  </si>
  <si>
    <t xml:space="preserve">  Materiały</t>
  </si>
  <si>
    <t xml:space="preserve">  Półprodukty i produkty w toku</t>
  </si>
  <si>
    <t xml:space="preserve">  Produkty gotowe</t>
  </si>
  <si>
    <t xml:space="preserve">  Towary</t>
  </si>
  <si>
    <t xml:space="preserve">    z tytułu dostaw i usłu, w okresie spłaty:</t>
  </si>
  <si>
    <t xml:space="preserve">      do 12 miesięcy</t>
  </si>
  <si>
    <t xml:space="preserve">      powyżej 12 miesięcy</t>
  </si>
  <si>
    <t xml:space="preserve">    inne</t>
  </si>
  <si>
    <t xml:space="preserve">    z tytułu dostaw i usług w okresie spłaty:</t>
  </si>
  <si>
    <t xml:space="preserve">    dochodzone na drodze sądowej</t>
  </si>
  <si>
    <t xml:space="preserve">  Krótkoterminowe aktywa finansowe</t>
  </si>
  <si>
    <t xml:space="preserve">      inne krótkoterminowe aktywa finansowe</t>
  </si>
  <si>
    <t xml:space="preserve">    środki pieniężne i inne aktywa pieniężne</t>
  </si>
  <si>
    <t xml:space="preserve">      inne środki pieniężne</t>
  </si>
  <si>
    <t xml:space="preserve">      inne aktywa pieniężne</t>
  </si>
  <si>
    <t xml:space="preserve">  Inne inwestycje krótkoterminowe</t>
  </si>
  <si>
    <t>Krótkoterminowe rozliczenia między.</t>
  </si>
  <si>
    <t xml:space="preserve">    z tytułu pod., dotacji, ceł i innych świa.</t>
  </si>
  <si>
    <t xml:space="preserve">      inne krótkoterminowe aktywa fin.</t>
  </si>
  <si>
    <t xml:space="preserve">      środki pieniężne w kasie i na rach.</t>
  </si>
  <si>
    <t>Odpisy z zysku netto w ciągu roku obroto.</t>
  </si>
  <si>
    <t xml:space="preserve">  Z tytułu odr. podatku dochodowego</t>
  </si>
  <si>
    <t xml:space="preserve">  Na świadczenia emerytalne i podobne</t>
  </si>
  <si>
    <t xml:space="preserve">    długoterminowa</t>
  </si>
  <si>
    <t xml:space="preserve">    krótkoterminowa</t>
  </si>
  <si>
    <t xml:space="preserve">  Pozostałe rezerwy</t>
  </si>
  <si>
    <t xml:space="preserve">    długoterminowe</t>
  </si>
  <si>
    <t xml:space="preserve">    krótkoterminowe</t>
  </si>
  <si>
    <t xml:space="preserve">  Wobec jednostek powiązanych</t>
  </si>
  <si>
    <t xml:space="preserve">  Wobec pozostałych jednostek</t>
  </si>
  <si>
    <t xml:space="preserve">    kredyty i pożyczki</t>
  </si>
  <si>
    <t xml:space="preserve">    z tytułu emisji dłużnych pap. wart.</t>
  </si>
  <si>
    <t xml:space="preserve">    inne zobowiązania finansowe</t>
  </si>
  <si>
    <t xml:space="preserve">    z tytułu dostaw i usłu, w okresie wym.:</t>
  </si>
  <si>
    <t xml:space="preserve">    z tytułu dostaw i usług, w okresie wym.:</t>
  </si>
  <si>
    <t xml:space="preserve">    zaliczki otrzymane na dostawy</t>
  </si>
  <si>
    <t xml:space="preserve">    zobowiązania wekslowe</t>
  </si>
  <si>
    <t xml:space="preserve">    z tytułu pod., ceł, ubezpieczeń i innych</t>
  </si>
  <si>
    <t xml:space="preserve">    z tytułu wynagrodzeń</t>
  </si>
  <si>
    <t xml:space="preserve">  Ujemna wartość firmy</t>
  </si>
  <si>
    <t xml:space="preserve">  Koszty wytw. prod. na własne potrzeby</t>
  </si>
  <si>
    <t xml:space="preserve">  Wartość sprzed. towarów i materiałów</t>
  </si>
  <si>
    <t>Koszty sprzed. produktów, towarów i mat.</t>
  </si>
  <si>
    <t xml:space="preserve">  Towarów</t>
  </si>
  <si>
    <t xml:space="preserve">  Usług</t>
  </si>
  <si>
    <t xml:space="preserve">      podatek akcyzowy</t>
  </si>
  <si>
    <t xml:space="preserve">      jednostkom powiązanym</t>
  </si>
  <si>
    <t xml:space="preserve">  Koszty wytw. sprzedanych produktów</t>
  </si>
  <si>
    <t xml:space="preserve">  Wartość sprzedanych towarów i mat.</t>
  </si>
  <si>
    <t xml:space="preserve">  Zakup tow. handlowych wg cen zakupu</t>
  </si>
  <si>
    <t xml:space="preserve">  Zakup materiałów wg cen zakupu</t>
  </si>
  <si>
    <t xml:space="preserve">  Koszty transportu</t>
  </si>
  <si>
    <t xml:space="preserve">  Inne koszty zakupu</t>
  </si>
  <si>
    <t xml:space="preserve">  Dotacje</t>
  </si>
  <si>
    <t xml:space="preserve">  Inne przychody operacyjne</t>
  </si>
  <si>
    <t xml:space="preserve">  Aktualizacja wartości niefinansowych</t>
  </si>
  <si>
    <t xml:space="preserve">  Inne koszty operacyjne</t>
  </si>
  <si>
    <t>Pozostałe obow. (zmniej.) zwięk. zysku</t>
  </si>
  <si>
    <t xml:space="preserve">  Strata ze zbycia niefinansowych akt. trw.</t>
  </si>
  <si>
    <t xml:space="preserve">  Zyski ze zbycia niefin. aktywów trwałych</t>
  </si>
  <si>
    <t xml:space="preserve">  Zmiana stanu zob. krót. (z wyjąt. poż i kred)</t>
  </si>
  <si>
    <t>P. pien. netto z działalności inwestycyjnej</t>
  </si>
  <si>
    <t xml:space="preserve">  Dywidendy i inne wypłaty na rzecz właści.</t>
  </si>
  <si>
    <t xml:space="preserve">  Spłata zob. z tytułu leasingu finansowe.</t>
  </si>
  <si>
    <t>P. pien. netto z działalności finansowej</t>
  </si>
  <si>
    <t>Bilansowa zmiana stanu śr. pieniężnych</t>
  </si>
  <si>
    <t>P. pien. netto z działalności operacyjnej</t>
  </si>
  <si>
    <t>Przychody netto ze sprzedaży po korekcie</t>
  </si>
  <si>
    <t>Koszty działalności operacyjnej po korekcie</t>
  </si>
  <si>
    <t>3.2.</t>
  </si>
  <si>
    <t xml:space="preserve">   Od pozostałych jednostek, w których jednostka posiada zaangażowanie</t>
  </si>
  <si>
    <t>Kapitał (fundusz) zapasowy w tym:</t>
  </si>
  <si>
    <t xml:space="preserve">   kapitał z emisji akcji pow. ich wart. nom.</t>
  </si>
  <si>
    <t xml:space="preserve">   z tyt. aktualizacji wartości godziwej</t>
  </si>
  <si>
    <t>Kapitał z aktualizacji wyceny w tym:</t>
  </si>
  <si>
    <t xml:space="preserve">   na udziały (akcje) własne</t>
  </si>
  <si>
    <t xml:space="preserve">   tworzone zgodnie z umową (stat.) spółki</t>
  </si>
  <si>
    <t xml:space="preserve">  Wobec pozostałych jednostek, w których jednostka posiada zaangażowanie w kapitale</t>
  </si>
  <si>
    <t xml:space="preserve"> Fundusze specjalne</t>
  </si>
  <si>
    <t xml:space="preserve">   Zobowiązania wobec pozostałych jednostek, w których jednostka posiada zaangażowanie w kap.</t>
  </si>
  <si>
    <t xml:space="preserve">  Aktualizacja wartości aktywów niefinansowych</t>
  </si>
  <si>
    <t xml:space="preserve">         w których jednostka posiada zaangażowanie w kapitale</t>
  </si>
  <si>
    <t xml:space="preserve">      od jednostek pozostałych</t>
  </si>
  <si>
    <t>Zysk z tytułu rozchodu aktywów finansowych, w tym:</t>
  </si>
  <si>
    <t>Aktualizacja wartości aktywów finansowych</t>
  </si>
  <si>
    <t>Strata z tytułu rozchodu aktywów finansowych, w tym:</t>
  </si>
  <si>
    <t xml:space="preserve">  Zaliczki na dostawy i usługi</t>
  </si>
  <si>
    <t>emerytalne</t>
  </si>
  <si>
    <t xml:space="preserve">  Ubezpieczenia społ. i inne świadczenia w tym:</t>
  </si>
  <si>
    <t xml:space="preserve">     emerytalne</t>
  </si>
  <si>
    <t>rentowe</t>
  </si>
  <si>
    <t>inne</t>
  </si>
  <si>
    <t>Ubezpieczenia społeczne i inne świadczenia, w tym:</t>
  </si>
  <si>
    <t>Amortyzacja w tym:</t>
  </si>
  <si>
    <t>wartosci niematerialne i prawne</t>
  </si>
  <si>
    <t>w jednostkach powiązanych</t>
  </si>
  <si>
    <t>w pozostałych jednostkach</t>
  </si>
  <si>
    <t xml:space="preserve">     zbycie aktywów finansowych</t>
  </si>
  <si>
    <t xml:space="preserve">     dywidendy i udziały w zyskach</t>
  </si>
  <si>
    <t xml:space="preserve">     spłata udzielonych pożyczek długoterminowych</t>
  </si>
  <si>
    <t xml:space="preserve">     odsetki</t>
  </si>
  <si>
    <t xml:space="preserve">     inne wpływy z aktywów finansowych</t>
  </si>
  <si>
    <t xml:space="preserve">   w jednostkach powiązanych</t>
  </si>
  <si>
    <t xml:space="preserve">   w pozostałych jednostkach</t>
  </si>
  <si>
    <t>Inwestycje w nieruchomości oraz wartości niematerialne i prawne</t>
  </si>
  <si>
    <t>nabycie aktywów finansowych</t>
  </si>
  <si>
    <t xml:space="preserve">  Inne, niż wypłaty na rzecz właścicieli, wydatki z tytułu podziału zysku</t>
  </si>
  <si>
    <t xml:space="preserve">   Sprzedaż inwestycji w nieruchomości</t>
  </si>
  <si>
    <t>Razem aktywa (A + B + C + D)</t>
  </si>
  <si>
    <t>Kapitał z aktualizacji wyceny na pocz. okr. - zmiany przyjętych zasad (polityki) rachunkowości</t>
  </si>
  <si>
    <t>5.3.</t>
  </si>
  <si>
    <t>5.4.</t>
  </si>
  <si>
    <t>5.5.</t>
  </si>
  <si>
    <t>5.6.</t>
  </si>
  <si>
    <t>5.7.</t>
  </si>
  <si>
    <t xml:space="preserve">  Od poz. jed., w których jednostka posiada zaangażowanie w kapitale</t>
  </si>
  <si>
    <t xml:space="preserve">    w poz. jed., w których jednostka posiada zaangażowanie w kapitale</t>
  </si>
  <si>
    <t>Stan na dzień 31 grudnia w tys. zł</t>
  </si>
  <si>
    <t>Lata / okresy</t>
  </si>
  <si>
    <t>Stawka podatku</t>
  </si>
  <si>
    <r>
      <t xml:space="preserve">Tablica 1. </t>
    </r>
    <r>
      <rPr>
        <sz val="36"/>
        <color theme="1" tint="4.9989318521683403E-2"/>
        <rFont val="Times New Roman"/>
        <family val="1"/>
        <charset val="238"/>
      </rPr>
      <t>Aktywa</t>
    </r>
  </si>
  <si>
    <r>
      <t>Tablica 2.</t>
    </r>
    <r>
      <rPr>
        <sz val="36"/>
        <color theme="1" tint="4.9989318521683403E-2"/>
        <rFont val="Times New Roman"/>
        <family val="1"/>
        <charset val="238"/>
      </rPr>
      <t xml:space="preserve"> Pasywa</t>
    </r>
  </si>
  <si>
    <r>
      <t>Tablica 3.</t>
    </r>
    <r>
      <rPr>
        <sz val="36"/>
        <color theme="1" tint="4.9989318521683403E-2"/>
        <rFont val="Times New Roman"/>
        <family val="1"/>
        <charset val="238"/>
      </rPr>
      <t xml:space="preserve"> Informacja dodatkowa</t>
    </r>
  </si>
  <si>
    <r>
      <t xml:space="preserve">Tablica 4. </t>
    </r>
    <r>
      <rPr>
        <sz val="36"/>
        <color theme="1" tint="4.9989318521683403E-2"/>
        <rFont val="Times New Roman"/>
        <family val="1"/>
        <charset val="238"/>
      </rPr>
      <t xml:space="preserve"> RZiS</t>
    </r>
  </si>
  <si>
    <r>
      <t>Tablica 5.</t>
    </r>
    <r>
      <rPr>
        <sz val="36"/>
        <color theme="1" tint="4.9989318521683403E-2"/>
        <rFont val="Times New Roman"/>
        <family val="1"/>
        <charset val="238"/>
      </rPr>
      <t xml:space="preserve"> Koszty rodzajowe</t>
    </r>
  </si>
  <si>
    <t>Tablica 6.</t>
  </si>
  <si>
    <r>
      <t xml:space="preserve">Tablica 7. </t>
    </r>
    <r>
      <rPr>
        <sz val="36"/>
        <color theme="1" tint="4.9989318521683403E-2"/>
        <rFont val="Times New Roman"/>
        <family val="1"/>
        <charset val="238"/>
      </rPr>
      <t>ZZwKW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</si>
</sst>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zł&quot;* #,##0.00_);_(&quot;zł&quot;* \(#,##0.00\);_(&quot;zł&quot;* &quot;-&quot;??_);_(@_)"/>
    <numFmt numFmtId="165" formatCode="_(* #,##0.00_);_(* \(#,##0.00\);_(* &quot;-&quot;??_);_(@_)"/>
    <numFmt numFmtId="166" formatCode="0.0%"/>
  </numFmts>
  <fonts count="41">
    <font>
      <sz val="10"/>
      <name val="Arial"/>
      <charset val="238"/>
    </font>
    <font>
      <sz val="12"/>
      <color theme="1"/>
      <name val="Times New Roman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20"/>
      <color rgb="FF00B050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36"/>
      <color theme="1" tint="4.9989318521683403E-2"/>
      <name val="Times New Roman"/>
      <family val="1"/>
      <charset val="238"/>
    </font>
    <font>
      <sz val="36"/>
      <color theme="1" tint="4.9989318521683403E-2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Arial"/>
      <family val="2"/>
      <charset val="238"/>
    </font>
    <font>
      <sz val="14"/>
      <color indexed="8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Cambria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A7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theme="1" tint="4.9989318521683403E-2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</fills>
  <borders count="102">
    <border>
      <left/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/>
      <right style="double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ouble">
        <color indexed="64"/>
      </right>
      <top style="dashDotDot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1"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/>
    <xf numFmtId="0" fontId="0" fillId="2" borderId="0" xfId="0" applyFill="1"/>
    <xf numFmtId="0" fontId="8" fillId="0" borderId="0" xfId="0" applyFont="1"/>
    <xf numFmtId="0" fontId="2" fillId="0" borderId="0" xfId="0" applyFont="1"/>
    <xf numFmtId="0" fontId="15" fillId="0" borderId="1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0" fillId="5" borderId="0" xfId="0" applyFill="1"/>
    <xf numFmtId="0" fontId="15" fillId="0" borderId="19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wrapText="1"/>
    </xf>
    <xf numFmtId="0" fontId="11" fillId="0" borderId="0" xfId="0" applyFont="1" applyFill="1"/>
    <xf numFmtId="0" fontId="22" fillId="0" borderId="4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vertical="center"/>
    </xf>
    <xf numFmtId="4" fontId="30" fillId="6" borderId="51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vertical="center"/>
    </xf>
    <xf numFmtId="0" fontId="30" fillId="6" borderId="53" xfId="0" applyFont="1" applyFill="1" applyBorder="1" applyAlignment="1">
      <alignment vertical="center"/>
    </xf>
    <xf numFmtId="4" fontId="30" fillId="6" borderId="0" xfId="0" applyNumberFormat="1" applyFont="1" applyFill="1" applyAlignment="1">
      <alignment horizontal="center" vertical="center"/>
    </xf>
    <xf numFmtId="0" fontId="30" fillId="6" borderId="5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/>
    <xf numFmtId="0" fontId="15" fillId="0" borderId="0" xfId="0" applyFont="1" applyFill="1" applyAlignment="1"/>
    <xf numFmtId="0" fontId="15" fillId="0" borderId="40" xfId="0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5" fillId="5" borderId="0" xfId="0" applyFont="1" applyFill="1"/>
    <xf numFmtId="0" fontId="8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8" fillId="0" borderId="5" xfId="0" applyFont="1" applyFill="1" applyBorder="1" applyAlignment="1"/>
    <xf numFmtId="0" fontId="0" fillId="0" borderId="0" xfId="0" applyFill="1" applyAlignment="1">
      <alignment horizontal="center" vertical="center"/>
    </xf>
    <xf numFmtId="0" fontId="16" fillId="0" borderId="67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10" borderId="0" xfId="0" applyFill="1"/>
    <xf numFmtId="4" fontId="21" fillId="0" borderId="12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/>
    </xf>
    <xf numFmtId="4" fontId="16" fillId="0" borderId="36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12" xfId="0" applyNumberFormat="1" applyFont="1" applyFill="1" applyBorder="1" applyAlignment="1">
      <alignment horizontal="right" vertical="center"/>
    </xf>
    <xf numFmtId="4" fontId="16" fillId="0" borderId="41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vertical="center"/>
    </xf>
    <xf numFmtId="4" fontId="16" fillId="0" borderId="41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/>
    </xf>
    <xf numFmtId="4" fontId="16" fillId="9" borderId="12" xfId="0" applyNumberFormat="1" applyFont="1" applyFill="1" applyBorder="1" applyAlignment="1">
      <alignment vertical="center"/>
    </xf>
    <xf numFmtId="4" fontId="16" fillId="11" borderId="12" xfId="0" applyNumberFormat="1" applyFont="1" applyFill="1" applyBorder="1" applyAlignment="1">
      <alignment vertical="center"/>
    </xf>
    <xf numFmtId="4" fontId="22" fillId="9" borderId="12" xfId="0" applyNumberFormat="1" applyFont="1" applyFill="1" applyBorder="1" applyAlignment="1">
      <alignment vertical="center"/>
    </xf>
    <xf numFmtId="0" fontId="25" fillId="0" borderId="5" xfId="0" applyFont="1" applyFill="1" applyBorder="1" applyAlignment="1"/>
    <xf numFmtId="0" fontId="15" fillId="0" borderId="66" xfId="0" applyFont="1" applyFill="1" applyBorder="1" applyAlignment="1">
      <alignment horizontal="left" vertical="center"/>
    </xf>
    <xf numFmtId="0" fontId="0" fillId="5" borderId="72" xfId="0" applyFill="1" applyBorder="1"/>
    <xf numFmtId="4" fontId="26" fillId="0" borderId="0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9" borderId="40" xfId="0" applyFont="1" applyFill="1" applyBorder="1" applyAlignment="1">
      <alignment horizontal="center" vertical="center"/>
    </xf>
    <xf numFmtId="0" fontId="15" fillId="9" borderId="40" xfId="0" applyFont="1" applyFill="1" applyBorder="1" applyAlignment="1">
      <alignment horizontal="center" vertical="center"/>
    </xf>
    <xf numFmtId="0" fontId="15" fillId="11" borderId="40" xfId="0" applyFont="1" applyFill="1" applyBorder="1" applyAlignment="1">
      <alignment horizontal="center" vertical="center"/>
    </xf>
    <xf numFmtId="0" fontId="14" fillId="9" borderId="4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94" xfId="0" applyFont="1" applyFill="1" applyBorder="1" applyAlignment="1">
      <alignment horizontal="center" vertical="center"/>
    </xf>
    <xf numFmtId="4" fontId="16" fillId="9" borderId="87" xfId="0" applyNumberFormat="1" applyFont="1" applyFill="1" applyBorder="1" applyAlignment="1">
      <alignment vertical="center"/>
    </xf>
    <xf numFmtId="4" fontId="16" fillId="11" borderId="87" xfId="0" applyNumberFormat="1" applyFont="1" applyFill="1" applyBorder="1" applyAlignment="1">
      <alignment vertical="center"/>
    </xf>
    <xf numFmtId="4" fontId="16" fillId="0" borderId="87" xfId="0" applyNumberFormat="1" applyFont="1" applyFill="1" applyBorder="1" applyAlignment="1">
      <alignment horizontal="right" vertical="center"/>
    </xf>
    <xf numFmtId="0" fontId="16" fillId="0" borderId="7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59" xfId="0" applyFont="1" applyFill="1" applyBorder="1" applyAlignment="1">
      <alignment horizontal="center" vertical="center"/>
    </xf>
    <xf numFmtId="4" fontId="29" fillId="0" borderId="40" xfId="0" applyNumberFormat="1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1" fontId="15" fillId="4" borderId="14" xfId="0" applyNumberFormat="1" applyFont="1" applyFill="1" applyBorder="1" applyAlignment="1">
      <alignment horizontal="center" vertical="center"/>
    </xf>
    <xf numFmtId="1" fontId="15" fillId="4" borderId="32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" fontId="15" fillId="0" borderId="77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52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5" fillId="0" borderId="92" xfId="0" applyNumberFormat="1" applyFont="1" applyFill="1" applyBorder="1" applyAlignment="1">
      <alignment horizontal="center" vertical="center"/>
    </xf>
    <xf numFmtId="1" fontId="15" fillId="0" borderId="86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1" fontId="15" fillId="4" borderId="68" xfId="0" applyNumberFormat="1" applyFont="1" applyFill="1" applyBorder="1" applyAlignment="1">
      <alignment horizontal="center" vertical="center"/>
    </xf>
    <xf numFmtId="1" fontId="15" fillId="0" borderId="55" xfId="0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vertical="center"/>
    </xf>
    <xf numFmtId="10" fontId="16" fillId="0" borderId="17" xfId="1" applyNumberFormat="1" applyFont="1" applyFill="1" applyBorder="1" applyAlignment="1">
      <alignment horizontal="left" vertical="center"/>
    </xf>
    <xf numFmtId="49" fontId="16" fillId="0" borderId="53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25" fillId="0" borderId="26" xfId="0" applyFont="1" applyFill="1" applyBorder="1" applyAlignment="1"/>
    <xf numFmtId="0" fontId="0" fillId="0" borderId="0" xfId="0" applyAlignment="1">
      <alignment horizontal="center" vertical="center"/>
    </xf>
    <xf numFmtId="1" fontId="15" fillId="4" borderId="92" xfId="0" applyNumberFormat="1" applyFont="1" applyFill="1" applyBorder="1" applyAlignment="1">
      <alignment horizontal="center" vertical="center"/>
    </xf>
    <xf numFmtId="4" fontId="16" fillId="0" borderId="87" xfId="0" applyNumberFormat="1" applyFont="1" applyFill="1" applyBorder="1" applyAlignment="1">
      <alignment vertical="center"/>
    </xf>
    <xf numFmtId="4" fontId="22" fillId="9" borderId="87" xfId="0" applyNumberFormat="1" applyFont="1" applyFill="1" applyBorder="1" applyAlignment="1">
      <alignment vertical="center"/>
    </xf>
    <xf numFmtId="0" fontId="0" fillId="7" borderId="0" xfId="0" applyFill="1"/>
    <xf numFmtId="1" fontId="13" fillId="4" borderId="49" xfId="0" applyNumberFormat="1" applyFont="1" applyFill="1" applyBorder="1" applyAlignment="1">
      <alignment horizontal="center" vertical="center"/>
    </xf>
    <xf numFmtId="1" fontId="13" fillId="4" borderId="5" xfId="0" applyNumberFormat="1" applyFont="1" applyFill="1" applyBorder="1" applyAlignment="1">
      <alignment horizontal="center" vertical="center"/>
    </xf>
    <xf numFmtId="1" fontId="13" fillId="4" borderId="26" xfId="0" applyNumberFormat="1" applyFont="1" applyFill="1" applyBorder="1" applyAlignment="1">
      <alignment horizontal="center" vertical="center"/>
    </xf>
    <xf numFmtId="0" fontId="2" fillId="7" borderId="0" xfId="0" applyFont="1" applyFill="1"/>
    <xf numFmtId="4" fontId="16" fillId="0" borderId="96" xfId="0" applyNumberFormat="1" applyFont="1" applyFill="1" applyBorder="1" applyAlignment="1">
      <alignment vertical="center"/>
    </xf>
    <xf numFmtId="0" fontId="0" fillId="7" borderId="15" xfId="0" applyFill="1" applyBorder="1"/>
    <xf numFmtId="4" fontId="16" fillId="0" borderId="98" xfId="0" applyNumberFormat="1" applyFont="1" applyFill="1" applyBorder="1" applyAlignment="1">
      <alignment vertical="center"/>
    </xf>
    <xf numFmtId="0" fontId="34" fillId="4" borderId="5" xfId="0" applyFont="1" applyFill="1" applyBorder="1" applyAlignment="1">
      <alignment horizontal="left" vertical="center"/>
    </xf>
    <xf numFmtId="0" fontId="5" fillId="7" borderId="0" xfId="0" applyFont="1" applyFill="1"/>
    <xf numFmtId="0" fontId="2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0" xfId="0" applyFill="1"/>
    <xf numFmtId="0" fontId="31" fillId="14" borderId="0" xfId="0" applyFont="1" applyFill="1" applyAlignment="1"/>
    <xf numFmtId="0" fontId="0" fillId="14" borderId="21" xfId="0" applyFill="1" applyBorder="1"/>
    <xf numFmtId="0" fontId="0" fillId="14" borderId="0" xfId="0" applyFill="1" applyBorder="1"/>
    <xf numFmtId="0" fontId="5" fillId="14" borderId="21" xfId="0" applyFont="1" applyFill="1" applyBorder="1"/>
    <xf numFmtId="0" fontId="5" fillId="14" borderId="0" xfId="0" applyFont="1" applyFill="1"/>
    <xf numFmtId="0" fontId="0" fillId="14" borderId="10" xfId="0" applyFill="1" applyBorder="1"/>
    <xf numFmtId="0" fontId="11" fillId="15" borderId="0" xfId="0" applyFont="1" applyFill="1" applyAlignment="1">
      <alignment vertical="top"/>
    </xf>
    <xf numFmtId="0" fontId="16" fillId="14" borderId="0" xfId="0" applyFont="1" applyFill="1" applyBorder="1" applyAlignment="1">
      <alignment horizontal="left" vertical="center"/>
    </xf>
    <xf numFmtId="4" fontId="16" fillId="14" borderId="0" xfId="0" applyNumberFormat="1" applyFont="1" applyFill="1" applyBorder="1" applyAlignment="1">
      <alignment vertical="center"/>
    </xf>
    <xf numFmtId="0" fontId="0" fillId="14" borderId="15" xfId="0" applyFill="1" applyBorder="1"/>
    <xf numFmtId="0" fontId="31" fillId="14" borderId="15" xfId="0" applyFont="1" applyFill="1" applyBorder="1"/>
    <xf numFmtId="0" fontId="11" fillId="15" borderId="15" xfId="0" applyFont="1" applyFill="1" applyBorder="1"/>
    <xf numFmtId="0" fontId="11" fillId="15" borderId="0" xfId="0" applyFont="1" applyFill="1"/>
    <xf numFmtId="0" fontId="31" fillId="14" borderId="0" xfId="0" applyFont="1" applyFill="1"/>
    <xf numFmtId="0" fontId="13" fillId="14" borderId="0" xfId="0" applyFont="1" applyFill="1" applyBorder="1" applyAlignment="1">
      <alignment horizontal="center" vertical="center"/>
    </xf>
    <xf numFmtId="0" fontId="11" fillId="14" borderId="0" xfId="0" applyFont="1" applyFill="1"/>
    <xf numFmtId="0" fontId="11" fillId="15" borderId="59" xfId="0" applyFont="1" applyFill="1" applyBorder="1"/>
    <xf numFmtId="3" fontId="16" fillId="0" borderId="12" xfId="0" applyNumberFormat="1" applyFont="1" applyFill="1" applyBorder="1" applyAlignment="1">
      <alignment vertical="center"/>
    </xf>
    <xf numFmtId="0" fontId="0" fillId="5" borderId="79" xfId="0" applyFill="1" applyBorder="1"/>
    <xf numFmtId="0" fontId="0" fillId="5" borderId="100" xfId="0" applyFill="1" applyBorder="1"/>
    <xf numFmtId="0" fontId="0" fillId="14" borderId="76" xfId="0" applyFill="1" applyBorder="1"/>
    <xf numFmtId="0" fontId="0" fillId="5" borderId="78" xfId="0" applyFill="1" applyBorder="1"/>
    <xf numFmtId="0" fontId="0" fillId="14" borderId="75" xfId="0" applyFill="1" applyBorder="1"/>
    <xf numFmtId="0" fontId="0" fillId="14" borderId="72" xfId="0" applyFill="1" applyBorder="1"/>
    <xf numFmtId="0" fontId="5" fillId="14" borderId="75" xfId="0" applyFont="1" applyFill="1" applyBorder="1"/>
    <xf numFmtId="0" fontId="5" fillId="14" borderId="72" xfId="0" applyFont="1" applyFill="1" applyBorder="1"/>
    <xf numFmtId="0" fontId="16" fillId="8" borderId="17" xfId="0" applyFont="1" applyFill="1" applyBorder="1" applyAlignment="1">
      <alignment horizontal="left" vertical="center"/>
    </xf>
    <xf numFmtId="4" fontId="16" fillId="8" borderId="12" xfId="0" applyNumberFormat="1" applyFont="1" applyFill="1" applyBorder="1" applyAlignment="1">
      <alignment horizontal="right" vertical="center"/>
    </xf>
    <xf numFmtId="0" fontId="0" fillId="8" borderId="0" xfId="0" applyFill="1"/>
    <xf numFmtId="0" fontId="0" fillId="10" borderId="0" xfId="0" applyFill="1" applyAlignment="1">
      <alignment horizontal="center" vertical="center"/>
    </xf>
    <xf numFmtId="166" fontId="16" fillId="0" borderId="12" xfId="1" applyNumberFormat="1" applyFont="1" applyFill="1" applyBorder="1" applyAlignment="1">
      <alignment horizontal="center" vertical="center"/>
    </xf>
    <xf numFmtId="0" fontId="2" fillId="14" borderId="0" xfId="0" applyFont="1" applyFill="1"/>
    <xf numFmtId="0" fontId="2" fillId="14" borderId="21" xfId="0" applyFont="1" applyFill="1" applyBorder="1"/>
    <xf numFmtId="4" fontId="16" fillId="3" borderId="12" xfId="0" applyNumberFormat="1" applyFont="1" applyFill="1" applyBorder="1" applyAlignment="1">
      <alignment vertical="center"/>
    </xf>
    <xf numFmtId="4" fontId="16" fillId="3" borderId="18" xfId="0" applyNumberFormat="1" applyFont="1" applyFill="1" applyBorder="1" applyAlignment="1">
      <alignment vertical="center"/>
    </xf>
    <xf numFmtId="4" fontId="16" fillId="3" borderId="87" xfId="0" applyNumberFormat="1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4" fontId="22" fillId="3" borderId="12" xfId="0" applyNumberFormat="1" applyFont="1" applyFill="1" applyBorder="1" applyAlignment="1">
      <alignment vertical="center"/>
    </xf>
    <xf numFmtId="4" fontId="22" fillId="3" borderId="18" xfId="0" applyNumberFormat="1" applyFont="1" applyFill="1" applyBorder="1" applyAlignment="1">
      <alignment vertical="center"/>
    </xf>
    <xf numFmtId="4" fontId="22" fillId="3" borderId="87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4" fontId="16" fillId="3" borderId="57" xfId="0" applyNumberFormat="1" applyFont="1" applyFill="1" applyBorder="1" applyAlignment="1">
      <alignment vertical="center"/>
    </xf>
    <xf numFmtId="4" fontId="16" fillId="3" borderId="60" xfId="0" applyNumberFormat="1" applyFont="1" applyFill="1" applyBorder="1" applyAlignment="1">
      <alignment vertical="center"/>
    </xf>
    <xf numFmtId="4" fontId="16" fillId="3" borderId="34" xfId="0" applyNumberFormat="1" applyFont="1" applyFill="1" applyBorder="1" applyAlignment="1">
      <alignment vertical="center"/>
    </xf>
    <xf numFmtId="4" fontId="16" fillId="3" borderId="88" xfId="0" applyNumberFormat="1" applyFont="1" applyFill="1" applyBorder="1" applyAlignment="1">
      <alignment vertical="center"/>
    </xf>
    <xf numFmtId="4" fontId="22" fillId="3" borderId="23" xfId="0" applyNumberFormat="1" applyFont="1" applyFill="1" applyBorder="1" applyAlignment="1">
      <alignment vertical="center"/>
    </xf>
    <xf numFmtId="4" fontId="22" fillId="3" borderId="11" xfId="0" applyNumberFormat="1" applyFont="1" applyFill="1" applyBorder="1" applyAlignment="1">
      <alignment vertical="center"/>
    </xf>
    <xf numFmtId="4" fontId="22" fillId="3" borderId="30" xfId="0" applyNumberFormat="1" applyFont="1" applyFill="1" applyBorder="1" applyAlignment="1">
      <alignment vertical="center"/>
    </xf>
    <xf numFmtId="4" fontId="16" fillId="3" borderId="35" xfId="0" applyNumberFormat="1" applyFont="1" applyFill="1" applyBorder="1" applyAlignment="1">
      <alignment vertical="center"/>
    </xf>
    <xf numFmtId="0" fontId="15" fillId="3" borderId="73" xfId="0" applyFont="1" applyFill="1" applyBorder="1" applyAlignment="1">
      <alignment horizontal="center" vertical="center"/>
    </xf>
    <xf numFmtId="4" fontId="16" fillId="3" borderId="28" xfId="0" applyNumberFormat="1" applyFont="1" applyFill="1" applyBorder="1" applyAlignment="1">
      <alignment vertical="center"/>
    </xf>
    <xf numFmtId="4" fontId="16" fillId="3" borderId="16" xfId="0" applyNumberFormat="1" applyFont="1" applyFill="1" applyBorder="1" applyAlignment="1">
      <alignment vertical="center"/>
    </xf>
    <xf numFmtId="4" fontId="16" fillId="3" borderId="37" xfId="0" applyNumberFormat="1" applyFont="1" applyFill="1" applyBorder="1" applyAlignment="1">
      <alignment vertical="center"/>
    </xf>
    <xf numFmtId="4" fontId="16" fillId="3" borderId="27" xfId="0" applyNumberFormat="1" applyFont="1" applyFill="1" applyBorder="1" applyAlignment="1">
      <alignment vertical="center"/>
    </xf>
    <xf numFmtId="0" fontId="15" fillId="3" borderId="81" xfId="0" applyFont="1" applyFill="1" applyBorder="1" applyAlignment="1">
      <alignment horizontal="center" vertical="center"/>
    </xf>
    <xf numFmtId="4" fontId="16" fillId="3" borderId="80" xfId="0" applyNumberFormat="1" applyFont="1" applyFill="1" applyBorder="1" applyAlignment="1">
      <alignment vertical="center"/>
    </xf>
    <xf numFmtId="4" fontId="16" fillId="3" borderId="83" xfId="0" applyNumberFormat="1" applyFont="1" applyFill="1" applyBorder="1" applyAlignment="1">
      <alignment vertical="center"/>
    </xf>
    <xf numFmtId="4" fontId="16" fillId="3" borderId="84" xfId="0" applyNumberFormat="1" applyFont="1" applyFill="1" applyBorder="1" applyAlignment="1">
      <alignment vertical="center"/>
    </xf>
    <xf numFmtId="4" fontId="16" fillId="3" borderId="82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4" fontId="16" fillId="3" borderId="11" xfId="0" applyNumberFormat="1" applyFont="1" applyFill="1" applyBorder="1" applyAlignment="1">
      <alignment vertical="center"/>
    </xf>
    <xf numFmtId="4" fontId="22" fillId="3" borderId="61" xfId="0" applyNumberFormat="1" applyFont="1" applyFill="1" applyBorder="1" applyAlignment="1">
      <alignment vertical="center"/>
    </xf>
    <xf numFmtId="4" fontId="22" fillId="3" borderId="40" xfId="0" applyNumberFormat="1" applyFont="1" applyFill="1" applyBorder="1" applyAlignment="1">
      <alignment vertical="center"/>
    </xf>
    <xf numFmtId="4" fontId="22" fillId="3" borderId="38" xfId="0" applyNumberFormat="1" applyFont="1" applyFill="1" applyBorder="1" applyAlignment="1">
      <alignment vertical="center"/>
    </xf>
    <xf numFmtId="4" fontId="33" fillId="3" borderId="12" xfId="0" applyNumberFormat="1" applyFont="1" applyFill="1" applyBorder="1" applyAlignment="1">
      <alignment vertical="center"/>
    </xf>
    <xf numFmtId="4" fontId="33" fillId="3" borderId="87" xfId="0" applyNumberFormat="1" applyFont="1" applyFill="1" applyBorder="1" applyAlignment="1">
      <alignment vertical="center"/>
    </xf>
    <xf numFmtId="4" fontId="22" fillId="3" borderId="13" xfId="0" applyNumberFormat="1" applyFont="1" applyFill="1" applyBorder="1" applyAlignment="1">
      <alignment vertical="center"/>
    </xf>
    <xf numFmtId="4" fontId="22" fillId="3" borderId="96" xfId="0" applyNumberFormat="1" applyFont="1" applyFill="1" applyBorder="1" applyAlignment="1">
      <alignment vertical="center"/>
    </xf>
    <xf numFmtId="0" fontId="15" fillId="3" borderId="40" xfId="0" applyFont="1" applyFill="1" applyBorder="1" applyAlignment="1">
      <alignment horizontal="center" vertical="center"/>
    </xf>
    <xf numFmtId="4" fontId="16" fillId="3" borderId="38" xfId="0" applyNumberFormat="1" applyFont="1" applyFill="1" applyBorder="1" applyAlignment="1">
      <alignment vertical="center"/>
    </xf>
    <xf numFmtId="4" fontId="21" fillId="0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15" fillId="3" borderId="17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vertical="center" wrapText="1"/>
    </xf>
    <xf numFmtId="4" fontId="22" fillId="3" borderId="74" xfId="0" applyNumberFormat="1" applyFont="1" applyFill="1" applyBorder="1" applyAlignment="1">
      <alignment vertical="center"/>
    </xf>
    <xf numFmtId="4" fontId="22" fillId="3" borderId="62" xfId="0" applyNumberFormat="1" applyFont="1" applyFill="1" applyBorder="1" applyAlignment="1">
      <alignment vertical="center"/>
    </xf>
    <xf numFmtId="4" fontId="22" fillId="3" borderId="16" xfId="0" applyNumberFormat="1" applyFont="1" applyFill="1" applyBorder="1" applyAlignment="1">
      <alignment vertical="center"/>
    </xf>
    <xf numFmtId="4" fontId="22" fillId="3" borderId="73" xfId="0" applyNumberFormat="1" applyFont="1" applyFill="1" applyBorder="1" applyAlignment="1">
      <alignment vertical="center"/>
    </xf>
    <xf numFmtId="4" fontId="22" fillId="3" borderId="27" xfId="0" applyNumberFormat="1" applyFont="1" applyFill="1" applyBorder="1" applyAlignment="1">
      <alignment vertical="center"/>
    </xf>
    <xf numFmtId="4" fontId="22" fillId="3" borderId="97" xfId="0" applyNumberFormat="1" applyFont="1" applyFill="1" applyBorder="1" applyAlignment="1">
      <alignment vertical="center"/>
    </xf>
    <xf numFmtId="4" fontId="16" fillId="3" borderId="58" xfId="0" applyNumberFormat="1" applyFont="1" applyFill="1" applyBorder="1" applyAlignment="1">
      <alignment vertical="center"/>
    </xf>
    <xf numFmtId="4" fontId="22" fillId="3" borderId="28" xfId="0" applyNumberFormat="1" applyFont="1" applyFill="1" applyBorder="1" applyAlignment="1">
      <alignment vertical="center"/>
    </xf>
    <xf numFmtId="4" fontId="22" fillId="3" borderId="36" xfId="0" applyNumberFormat="1" applyFont="1" applyFill="1" applyBorder="1" applyAlignment="1">
      <alignment vertical="center"/>
    </xf>
    <xf numFmtId="4" fontId="33" fillId="3" borderId="36" xfId="0" applyNumberFormat="1" applyFont="1" applyFill="1" applyBorder="1" applyAlignment="1">
      <alignment vertical="center"/>
    </xf>
    <xf numFmtId="4" fontId="16" fillId="3" borderId="50" xfId="0" applyNumberFormat="1" applyFont="1" applyFill="1" applyBorder="1" applyAlignment="1">
      <alignment vertical="center"/>
    </xf>
    <xf numFmtId="4" fontId="16" fillId="3" borderId="51" xfId="0" applyNumberFormat="1" applyFont="1" applyFill="1" applyBorder="1" applyAlignment="1">
      <alignment vertical="center"/>
    </xf>
    <xf numFmtId="4" fontId="33" fillId="3" borderId="27" xfId="0" applyNumberFormat="1" applyFont="1" applyFill="1" applyBorder="1" applyAlignment="1">
      <alignment vertical="center"/>
    </xf>
    <xf numFmtId="4" fontId="33" fillId="3" borderId="16" xfId="0" applyNumberFormat="1" applyFont="1" applyFill="1" applyBorder="1" applyAlignment="1">
      <alignment vertical="center"/>
    </xf>
    <xf numFmtId="4" fontId="33" fillId="3" borderId="37" xfId="0" applyNumberFormat="1" applyFont="1" applyFill="1" applyBorder="1" applyAlignment="1">
      <alignment vertical="center"/>
    </xf>
    <xf numFmtId="4" fontId="33" fillId="3" borderId="18" xfId="0" applyNumberFormat="1" applyFont="1" applyFill="1" applyBorder="1" applyAlignment="1">
      <alignment vertical="center"/>
    </xf>
    <xf numFmtId="4" fontId="22" fillId="3" borderId="31" xfId="0" applyNumberFormat="1" applyFont="1" applyFill="1" applyBorder="1" applyAlignment="1">
      <alignment vertical="center"/>
    </xf>
    <xf numFmtId="4" fontId="33" fillId="3" borderId="28" xfId="0" applyNumberFormat="1" applyFont="1" applyFill="1" applyBorder="1" applyAlignment="1">
      <alignment vertical="center"/>
    </xf>
    <xf numFmtId="4" fontId="22" fillId="3" borderId="3" xfId="0" applyNumberFormat="1" applyFont="1" applyFill="1" applyBorder="1" applyAlignment="1">
      <alignment vertical="center"/>
    </xf>
    <xf numFmtId="4" fontId="22" fillId="3" borderId="43" xfId="0" applyNumberFormat="1" applyFont="1" applyFill="1" applyBorder="1" applyAlignment="1">
      <alignment vertical="center"/>
    </xf>
    <xf numFmtId="4" fontId="22" fillId="3" borderId="29" xfId="0" applyNumberFormat="1" applyFont="1" applyFill="1" applyBorder="1" applyAlignment="1">
      <alignment vertical="center"/>
    </xf>
    <xf numFmtId="4" fontId="22" fillId="3" borderId="9" xfId="0" applyNumberFormat="1" applyFont="1" applyFill="1" applyBorder="1" applyAlignment="1">
      <alignment vertical="center"/>
    </xf>
    <xf numFmtId="4" fontId="22" fillId="3" borderId="39" xfId="0" applyNumberFormat="1" applyFont="1" applyFill="1" applyBorder="1" applyAlignment="1">
      <alignment vertical="center"/>
    </xf>
    <xf numFmtId="4" fontId="22" fillId="3" borderId="54" xfId="0" applyNumberFormat="1" applyFont="1" applyFill="1" applyBorder="1" applyAlignment="1">
      <alignment vertical="center"/>
    </xf>
    <xf numFmtId="4" fontId="22" fillId="3" borderId="85" xfId="0" applyNumberFormat="1" applyFont="1" applyFill="1" applyBorder="1" applyAlignment="1">
      <alignment vertical="center"/>
    </xf>
    <xf numFmtId="4" fontId="22" fillId="3" borderId="91" xfId="0" applyNumberFormat="1" applyFont="1" applyFill="1" applyBorder="1" applyAlignment="1">
      <alignment vertical="center"/>
    </xf>
    <xf numFmtId="4" fontId="16" fillId="3" borderId="11" xfId="0" applyNumberFormat="1" applyFont="1" applyFill="1" applyBorder="1" applyAlignment="1">
      <alignment horizontal="right" vertical="center"/>
    </xf>
    <xf numFmtId="0" fontId="16" fillId="0" borderId="66" xfId="0" applyFont="1" applyFill="1" applyBorder="1" applyAlignment="1">
      <alignment vertical="center"/>
    </xf>
    <xf numFmtId="49" fontId="16" fillId="0" borderId="73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vertical="center"/>
    </xf>
    <xf numFmtId="4" fontId="3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" fillId="14" borderId="75" xfId="0" applyFont="1" applyFill="1" applyBorder="1"/>
    <xf numFmtId="0" fontId="2" fillId="14" borderId="75" xfId="0" applyFont="1" applyFill="1" applyBorder="1"/>
    <xf numFmtId="0" fontId="8" fillId="14" borderId="75" xfId="0" applyFont="1" applyFill="1" applyBorder="1"/>
    <xf numFmtId="0" fontId="4" fillId="14" borderId="21" xfId="0" applyFont="1" applyFill="1" applyBorder="1"/>
    <xf numFmtId="0" fontId="8" fillId="14" borderId="21" xfId="0" applyFont="1" applyFill="1" applyBorder="1"/>
    <xf numFmtId="0" fontId="21" fillId="3" borderId="17" xfId="0" applyFont="1" applyFill="1" applyBorder="1" applyAlignment="1">
      <alignment vertical="center"/>
    </xf>
    <xf numFmtId="4" fontId="21" fillId="3" borderId="12" xfId="0" applyNumberFormat="1" applyFont="1" applyFill="1" applyBorder="1" applyAlignment="1">
      <alignment vertical="center"/>
    </xf>
    <xf numFmtId="4" fontId="21" fillId="3" borderId="87" xfId="0" applyNumberFormat="1" applyFont="1" applyFill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0" fontId="21" fillId="3" borderId="40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4" fontId="37" fillId="3" borderId="12" xfId="0" applyNumberFormat="1" applyFont="1" applyFill="1" applyBorder="1" applyAlignment="1">
      <alignment vertical="center"/>
    </xf>
    <xf numFmtId="0" fontId="37" fillId="3" borderId="53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vertical="center" wrapText="1"/>
    </xf>
    <xf numFmtId="4" fontId="37" fillId="3" borderId="33" xfId="0" applyNumberFormat="1" applyFont="1" applyFill="1" applyBorder="1" applyAlignment="1">
      <alignment vertical="center"/>
    </xf>
    <xf numFmtId="4" fontId="37" fillId="3" borderId="25" xfId="0" applyNumberFormat="1" applyFont="1" applyFill="1" applyBorder="1" applyAlignment="1">
      <alignment vertical="center"/>
    </xf>
    <xf numFmtId="0" fontId="37" fillId="3" borderId="19" xfId="0" applyFont="1" applyFill="1" applyBorder="1" applyAlignment="1">
      <alignment vertical="center" wrapText="1"/>
    </xf>
    <xf numFmtId="4" fontId="37" fillId="3" borderId="41" xfId="0" applyNumberFormat="1" applyFont="1" applyFill="1" applyBorder="1" applyAlignment="1">
      <alignment vertical="center"/>
    </xf>
    <xf numFmtId="4" fontId="37" fillId="3" borderId="13" xfId="0" applyNumberFormat="1" applyFont="1" applyFill="1" applyBorder="1" applyAlignment="1">
      <alignment vertical="center"/>
    </xf>
    <xf numFmtId="4" fontId="37" fillId="3" borderId="20" xfId="0" applyNumberFormat="1" applyFont="1" applyFill="1" applyBorder="1" applyAlignment="1">
      <alignment vertical="center"/>
    </xf>
    <xf numFmtId="4" fontId="0" fillId="14" borderId="0" xfId="0" applyNumberFormat="1" applyFill="1"/>
    <xf numFmtId="0" fontId="35" fillId="14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/>
    <xf numFmtId="4" fontId="35" fillId="0" borderId="0" xfId="0" applyNumberFormat="1" applyFont="1"/>
    <xf numFmtId="0" fontId="35" fillId="5" borderId="0" xfId="0" applyFont="1" applyFill="1"/>
    <xf numFmtId="0" fontId="35" fillId="14" borderId="0" xfId="0" applyFont="1" applyFill="1"/>
    <xf numFmtId="0" fontId="2" fillId="14" borderId="72" xfId="0" applyFont="1" applyFill="1" applyBorder="1"/>
    <xf numFmtId="0" fontId="8" fillId="14" borderId="0" xfId="0" applyFont="1" applyFill="1"/>
    <xf numFmtId="0" fontId="16" fillId="3" borderId="17" xfId="0" applyFont="1" applyFill="1" applyBorder="1" applyAlignment="1">
      <alignment vertical="center" wrapText="1"/>
    </xf>
    <xf numFmtId="4" fontId="14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166" fontId="16" fillId="0" borderId="18" xfId="1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left" vertical="center"/>
    </xf>
    <xf numFmtId="4" fontId="16" fillId="0" borderId="40" xfId="0" applyNumberFormat="1" applyFont="1" applyFill="1" applyBorder="1" applyAlignment="1">
      <alignment vertical="center"/>
    </xf>
    <xf numFmtId="4" fontId="16" fillId="3" borderId="11" xfId="0" applyNumberFormat="1" applyFont="1" applyFill="1" applyBorder="1" applyAlignment="1">
      <alignment horizontal="center" vertical="center"/>
    </xf>
    <xf numFmtId="3" fontId="16" fillId="3" borderId="11" xfId="0" applyNumberFormat="1" applyFont="1" applyFill="1" applyBorder="1" applyAlignment="1">
      <alignment horizontal="right" vertical="center"/>
    </xf>
    <xf numFmtId="10" fontId="16" fillId="3" borderId="11" xfId="1" applyNumberFormat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4" fontId="21" fillId="3" borderId="11" xfId="0" applyNumberFormat="1" applyFont="1" applyFill="1" applyBorder="1" applyAlignment="1">
      <alignment vertical="center"/>
    </xf>
    <xf numFmtId="4" fontId="21" fillId="3" borderId="9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22" fillId="3" borderId="7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/>
    </xf>
    <xf numFmtId="49" fontId="16" fillId="8" borderId="53" xfId="0" applyNumberFormat="1" applyFont="1" applyFill="1" applyBorder="1" applyAlignment="1">
      <alignment horizontal="center" vertical="center"/>
    </xf>
    <xf numFmtId="49" fontId="16" fillId="0" borderId="89" xfId="0" applyNumberFormat="1" applyFont="1" applyFill="1" applyBorder="1" applyAlignment="1">
      <alignment horizontal="center" vertical="center"/>
    </xf>
    <xf numFmtId="49" fontId="16" fillId="0" borderId="53" xfId="1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20" fillId="3" borderId="7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4" fillId="3" borderId="93" xfId="0" applyFont="1" applyFill="1" applyBorder="1" applyAlignment="1">
      <alignment horizontal="center" vertical="center"/>
    </xf>
    <xf numFmtId="0" fontId="14" fillId="3" borderId="90" xfId="0" applyFont="1" applyFill="1" applyBorder="1" applyAlignment="1">
      <alignment horizontal="center" vertical="center"/>
    </xf>
    <xf numFmtId="0" fontId="14" fillId="3" borderId="95" xfId="0" applyFont="1" applyFill="1" applyBorder="1" applyAlignment="1">
      <alignment horizontal="center" vertical="center"/>
    </xf>
    <xf numFmtId="0" fontId="33" fillId="3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13" borderId="12" xfId="0" applyNumberFormat="1" applyFill="1" applyBorder="1" applyAlignment="1">
      <alignment horizontal="center" vertical="center"/>
    </xf>
    <xf numFmtId="1" fontId="5" fillId="13" borderId="12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7" fillId="0" borderId="40" xfId="0" quotePrefix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" fontId="0" fillId="13" borderId="12" xfId="0" applyNumberForma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0" fillId="14" borderId="0" xfId="0" applyFill="1" applyAlignment="1">
      <alignment wrapText="1"/>
    </xf>
    <xf numFmtId="0" fontId="0" fillId="0" borderId="0" xfId="0" applyAlignment="1">
      <alignment wrapText="1"/>
    </xf>
    <xf numFmtId="0" fontId="15" fillId="0" borderId="1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3" borderId="67" xfId="0" applyFont="1" applyFill="1" applyBorder="1" applyAlignment="1">
      <alignment vertical="center" wrapText="1"/>
    </xf>
    <xf numFmtId="0" fontId="22" fillId="3" borderId="17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5" fillId="3" borderId="67" xfId="0" applyFont="1" applyFill="1" applyBorder="1" applyAlignment="1">
      <alignment vertical="center" wrapText="1"/>
    </xf>
    <xf numFmtId="0" fontId="15" fillId="3" borderId="70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9" borderId="17" xfId="0" applyFont="1" applyFill="1" applyBorder="1" applyAlignment="1">
      <alignment vertical="center" wrapText="1"/>
    </xf>
    <xf numFmtId="0" fontId="15" fillId="9" borderId="17" xfId="0" applyFont="1" applyFill="1" applyBorder="1" applyAlignment="1">
      <alignment vertical="center" wrapText="1"/>
    </xf>
    <xf numFmtId="0" fontId="15" fillId="11" borderId="1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0" fontId="17" fillId="3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5" fillId="9" borderId="17" xfId="0" applyFont="1" applyFill="1" applyBorder="1" applyAlignment="1">
      <alignment horizontal="left" vertical="center" wrapText="1"/>
    </xf>
    <xf numFmtId="0" fontId="14" fillId="9" borderId="17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5" fillId="3" borderId="45" xfId="0" applyFont="1" applyFill="1" applyBorder="1" applyAlignment="1">
      <alignment vertical="center" wrapText="1"/>
    </xf>
    <xf numFmtId="0" fontId="20" fillId="3" borderId="67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4" fillId="3" borderId="69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0" fillId="3" borderId="67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20" fillId="3" borderId="51" xfId="0" applyFont="1" applyFill="1" applyBorder="1" applyAlignment="1">
      <alignment horizontal="left" vertical="center" wrapText="1"/>
    </xf>
    <xf numFmtId="0" fontId="14" fillId="3" borderId="42" xfId="0" applyFont="1" applyFill="1" applyBorder="1" applyAlignment="1">
      <alignment vertical="center" wrapText="1"/>
    </xf>
    <xf numFmtId="0" fontId="14" fillId="3" borderId="64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vertical="center" wrapText="1"/>
    </xf>
    <xf numFmtId="0" fontId="14" fillId="3" borderId="65" xfId="0" applyFont="1" applyFill="1" applyBorder="1" applyAlignment="1">
      <alignment vertical="center" wrapText="1"/>
    </xf>
    <xf numFmtId="1" fontId="2" fillId="13" borderId="12" xfId="0" applyNumberFormat="1" applyFont="1" applyFill="1" applyBorder="1" applyAlignment="1">
      <alignment horizontal="center" vertical="center"/>
    </xf>
    <xf numFmtId="4" fontId="16" fillId="3" borderId="17" xfId="0" applyNumberFormat="1" applyFont="1" applyFill="1" applyBorder="1" applyAlignment="1">
      <alignment horizontal="left" vertical="center"/>
    </xf>
    <xf numFmtId="1" fontId="4" fillId="13" borderId="12" xfId="0" applyNumberFormat="1" applyFont="1" applyFill="1" applyBorder="1" applyAlignment="1">
      <alignment horizontal="center" vertical="center"/>
    </xf>
    <xf numFmtId="0" fontId="38" fillId="14" borderId="0" xfId="0" applyFont="1" applyFill="1"/>
    <xf numFmtId="0" fontId="39" fillId="14" borderId="0" xfId="0" applyFont="1" applyFill="1" applyAlignment="1">
      <alignment horizontal="center"/>
    </xf>
    <xf numFmtId="0" fontId="9" fillId="0" borderId="51" xfId="0" applyFont="1" applyFill="1" applyBorder="1" applyAlignment="1">
      <alignment horizontal="left" vertical="center"/>
    </xf>
    <xf numFmtId="1" fontId="24" fillId="0" borderId="23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0" borderId="5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9" fontId="24" fillId="0" borderId="101" xfId="1" applyNumberFormat="1" applyFont="1" applyFill="1" applyBorder="1" applyAlignment="1">
      <alignment horizontal="center" vertical="center"/>
    </xf>
    <xf numFmtId="3" fontId="3" fillId="15" borderId="51" xfId="0" applyNumberFormat="1" applyFont="1" applyFill="1" applyBorder="1" applyAlignment="1">
      <alignment horizontal="center" vertical="center"/>
    </xf>
    <xf numFmtId="3" fontId="3" fillId="15" borderId="56" xfId="0" applyNumberFormat="1" applyFont="1" applyFill="1" applyBorder="1" applyAlignment="1">
      <alignment horizontal="center" vertical="center"/>
    </xf>
    <xf numFmtId="9" fontId="24" fillId="0" borderId="25" xfId="1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16" fillId="3" borderId="58" xfId="0" applyFont="1" applyFill="1" applyBorder="1" applyAlignment="1">
      <alignment horizontal="left" vertical="center"/>
    </xf>
    <xf numFmtId="0" fontId="16" fillId="3" borderId="45" xfId="0" applyFont="1" applyFill="1" applyBorder="1" applyAlignment="1">
      <alignment horizontal="left" vertical="center"/>
    </xf>
    <xf numFmtId="0" fontId="36" fillId="4" borderId="10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5" fillId="3" borderId="58" xfId="0" applyFont="1" applyFill="1" applyBorder="1" applyAlignment="1">
      <alignment horizontal="left" vertical="center"/>
    </xf>
    <xf numFmtId="0" fontId="15" fillId="3" borderId="45" xfId="0" applyFont="1" applyFill="1" applyBorder="1" applyAlignment="1">
      <alignment vertical="center"/>
    </xf>
    <xf numFmtId="0" fontId="14" fillId="12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9">
    <cellStyle name="Dziesiętny 2" xfId="6"/>
    <cellStyle name="Normalny" xfId="0" builtinId="0"/>
    <cellStyle name="Normalny 2" xfId="5"/>
    <cellStyle name="Normalny 3" xfId="3"/>
    <cellStyle name="Normalny 4" xfId="4"/>
    <cellStyle name="Normalny 5" xfId="2"/>
    <cellStyle name="Procentowy" xfId="1" builtinId="5"/>
    <cellStyle name="Procentowy 2" xfId="7"/>
    <cellStyle name="Walutowy 2" xfId="8"/>
  </cellStyles>
  <dxfs count="4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6600"/>
      <color rgb="FFFFFF99"/>
      <color rgb="FFFF0066"/>
      <color rgb="FFFF9900"/>
      <color rgb="FFFC402C"/>
      <color rgb="FF841502"/>
      <color rgb="FF1F15DD"/>
      <color rgb="FFFFFF66"/>
      <color rgb="FFDD2C09"/>
      <color rgb="FF424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</xdr:row>
          <xdr:rowOff>19050</xdr:rowOff>
        </xdr:from>
        <xdr:to>
          <xdr:col>4</xdr:col>
          <xdr:colOff>609600</xdr:colOff>
          <xdr:row>4</xdr:row>
          <xdr:rowOff>457200</xdr:rowOff>
        </xdr:to>
        <xdr:sp macro="" textlink="">
          <xdr:nvSpPr>
            <xdr:cNvPr id="97284" name="Button 4" hidden="1">
              <a:extLst>
                <a:ext uri="{63B3BB69-23CF-44E3-9099-C40C66FF867C}">
                  <a14:compatExt spid="_x0000_s97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FF0000"/>
                  </a:solidFill>
                  <a:latin typeface="Cambria"/>
                </a:rPr>
                <a:t>Wyczyść wszystko</a:t>
              </a:r>
            </a:p>
            <a:p>
              <a:pPr algn="ctr" rtl="0">
                <a:defRPr sz="1000"/>
              </a:pPr>
              <a:endParaRPr lang="pl-PL" sz="1000" b="0" i="0" u="none" strike="noStrike" baseline="0">
                <a:solidFill>
                  <a:srgbClr val="FF0000"/>
                </a:solidFill>
                <a:latin typeface="Cambria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5">
    <tabColor rgb="FFC00000"/>
  </sheetPr>
  <dimension ref="A1:BC892"/>
  <sheetViews>
    <sheetView showGridLines="0" tabSelected="1" topLeftCell="D1" zoomScale="90" zoomScaleNormal="90" workbookViewId="0">
      <selection activeCell="G670" sqref="G670:R670"/>
    </sheetView>
  </sheetViews>
  <sheetFormatPr defaultRowHeight="12.75" outlineLevelRow="1"/>
  <cols>
    <col min="1" max="1" width="0.85546875" style="126" hidden="1" customWidth="1"/>
    <col min="2" max="2" width="0.85546875" style="281" hidden="1" customWidth="1"/>
    <col min="3" max="3" width="0.85546875" style="111" hidden="1" customWidth="1"/>
    <col min="4" max="4" width="0.85546875" style="320" customWidth="1"/>
    <col min="5" max="5" width="10" customWidth="1"/>
    <col min="6" max="6" width="40.7109375" customWidth="1"/>
    <col min="7" max="18" width="17.7109375" customWidth="1"/>
    <col min="19" max="19" width="0" style="15" hidden="1" customWidth="1"/>
    <col min="20" max="20" width="5.7109375" style="127" customWidth="1"/>
    <col min="21" max="55" width="9.140625" style="15" hidden="1" customWidth="1"/>
  </cols>
  <sheetData>
    <row r="1" spans="1:55" s="127" customFormat="1" ht="4.5" customHeight="1">
      <c r="A1" s="125"/>
      <c r="B1" s="125"/>
      <c r="C1" s="125"/>
      <c r="D1" s="125"/>
      <c r="E1" s="159"/>
      <c r="F1" s="159"/>
    </row>
    <row r="2" spans="1:55" s="115" customFormat="1" ht="13.5" customHeight="1">
      <c r="A2" s="125"/>
      <c r="B2" s="125" t="e">
        <f>C2-#REF!</f>
        <v>#REF!</v>
      </c>
      <c r="C2" s="125">
        <v>7</v>
      </c>
      <c r="D2" s="125">
        <v>7</v>
      </c>
      <c r="E2" s="127"/>
      <c r="F2" s="374"/>
      <c r="G2" s="375">
        <v>1</v>
      </c>
      <c r="H2" s="375">
        <v>2</v>
      </c>
      <c r="I2" s="375">
        <v>3</v>
      </c>
      <c r="J2" s="375">
        <v>4</v>
      </c>
      <c r="K2" s="375">
        <v>5</v>
      </c>
      <c r="L2" s="375">
        <v>6</v>
      </c>
      <c r="M2" s="375">
        <v>7</v>
      </c>
      <c r="N2" s="375">
        <v>8</v>
      </c>
      <c r="O2" s="375">
        <v>9</v>
      </c>
      <c r="P2" s="375">
        <v>10</v>
      </c>
      <c r="Q2" s="375">
        <v>11</v>
      </c>
      <c r="R2" s="375">
        <v>12</v>
      </c>
      <c r="T2" s="127"/>
    </row>
    <row r="3" spans="1:55" s="115" customFormat="1" ht="24.95" customHeight="1">
      <c r="A3" s="125"/>
      <c r="B3" s="125" t="e">
        <f>C3-#REF!</f>
        <v>#REF!</v>
      </c>
      <c r="C3" s="125">
        <v>11</v>
      </c>
      <c r="D3" s="125">
        <v>11</v>
      </c>
      <c r="E3" s="127"/>
      <c r="F3" s="376" t="s">
        <v>403</v>
      </c>
      <c r="G3" s="378"/>
      <c r="H3" s="378"/>
      <c r="I3" s="378"/>
      <c r="J3" s="379"/>
      <c r="K3" s="378"/>
      <c r="L3" s="378"/>
      <c r="M3" s="378"/>
      <c r="N3" s="378"/>
      <c r="O3" s="377"/>
      <c r="P3" s="377"/>
      <c r="Q3" s="377"/>
      <c r="R3" s="379"/>
      <c r="T3" s="127"/>
    </row>
    <row r="4" spans="1:55" s="115" customFormat="1" ht="24.95" customHeight="1">
      <c r="A4" s="125"/>
      <c r="B4" s="125"/>
      <c r="C4" s="125"/>
      <c r="D4" s="125"/>
      <c r="E4" s="130"/>
      <c r="F4" s="380" t="s">
        <v>404</v>
      </c>
      <c r="G4" s="384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T4" s="127"/>
    </row>
    <row r="5" spans="1:55" s="115" customFormat="1" ht="54" customHeight="1" thickBot="1">
      <c r="A5" s="125"/>
      <c r="B5" s="126"/>
      <c r="C5" s="126"/>
      <c r="D5" s="126"/>
      <c r="E5" s="382"/>
      <c r="F5" s="128" t="s">
        <v>405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55" s="6" customFormat="1" ht="30" customHeight="1" thickTop="1">
      <c r="A6" s="311"/>
      <c r="B6" s="311"/>
      <c r="C6" s="311"/>
      <c r="D6" s="311"/>
      <c r="E6" s="391" t="s">
        <v>121</v>
      </c>
      <c r="F6" s="392"/>
      <c r="G6" s="408" t="s">
        <v>402</v>
      </c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10"/>
      <c r="S6" s="41"/>
      <c r="T6" s="159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s="6" customFormat="1" ht="30" customHeight="1" thickBot="1">
      <c r="A7" s="311"/>
      <c r="B7" s="311"/>
      <c r="C7" s="311"/>
      <c r="D7" s="311"/>
      <c r="E7" s="393"/>
      <c r="F7" s="394"/>
      <c r="G7" s="103">
        <f>G3</f>
        <v>0</v>
      </c>
      <c r="H7" s="90">
        <f>H3</f>
        <v>0</v>
      </c>
      <c r="I7" s="90">
        <f t="shared" ref="I7:R7" si="0">I3</f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0">
        <f t="shared" si="0"/>
        <v>0</v>
      </c>
      <c r="N7" s="90">
        <f t="shared" si="0"/>
        <v>0</v>
      </c>
      <c r="O7" s="90">
        <f t="shared" si="0"/>
        <v>0</v>
      </c>
      <c r="P7" s="90">
        <f t="shared" si="0"/>
        <v>0</v>
      </c>
      <c r="Q7" s="90">
        <f t="shared" si="0"/>
        <v>0</v>
      </c>
      <c r="R7" s="90">
        <f t="shared" si="0"/>
        <v>0</v>
      </c>
      <c r="S7" s="41"/>
      <c r="T7" s="159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24.95" hidden="1" customHeight="1" outlineLevel="1" thickTop="1" thickBot="1">
      <c r="A8" s="311"/>
      <c r="B8" s="312"/>
      <c r="C8" s="312"/>
      <c r="D8" s="312"/>
      <c r="E8" s="288"/>
      <c r="F8" s="123" t="s">
        <v>199</v>
      </c>
      <c r="G8" s="116"/>
      <c r="H8" s="117"/>
      <c r="I8" s="117"/>
      <c r="J8" s="117"/>
      <c r="K8" s="117"/>
      <c r="L8" s="117"/>
      <c r="M8" s="117"/>
      <c r="N8" s="116"/>
      <c r="O8" s="117"/>
      <c r="P8" s="117"/>
      <c r="Q8" s="117"/>
      <c r="R8" s="118"/>
    </row>
    <row r="9" spans="1:55" ht="24.95" customHeight="1" collapsed="1" thickTop="1">
      <c r="A9" s="311"/>
      <c r="B9" s="321" t="e">
        <f>SUM(G9:R9)-SUM(#REF!)</f>
        <v>#REF!</v>
      </c>
      <c r="C9" s="312"/>
      <c r="D9" s="312"/>
      <c r="E9" s="289" t="s">
        <v>30</v>
      </c>
      <c r="F9" s="336" t="s">
        <v>70</v>
      </c>
      <c r="G9" s="202">
        <f t="shared" ref="G9:R9" si="1">G10+G15+G24+G28+G48</f>
        <v>0</v>
      </c>
      <c r="H9" s="203">
        <f t="shared" si="1"/>
        <v>0</v>
      </c>
      <c r="I9" s="204">
        <f t="shared" si="1"/>
        <v>0</v>
      </c>
      <c r="J9" s="205">
        <f t="shared" si="1"/>
        <v>0</v>
      </c>
      <c r="K9" s="203">
        <f t="shared" si="1"/>
        <v>0</v>
      </c>
      <c r="L9" s="204">
        <f t="shared" si="1"/>
        <v>0</v>
      </c>
      <c r="M9" s="206">
        <f t="shared" si="1"/>
        <v>0</v>
      </c>
      <c r="N9" s="204">
        <f t="shared" si="1"/>
        <v>0</v>
      </c>
      <c r="O9" s="204">
        <f t="shared" si="1"/>
        <v>0</v>
      </c>
      <c r="P9" s="204">
        <f t="shared" si="1"/>
        <v>0</v>
      </c>
      <c r="Q9" s="205">
        <f t="shared" si="1"/>
        <v>0</v>
      </c>
      <c r="R9" s="207">
        <f t="shared" si="1"/>
        <v>0</v>
      </c>
    </row>
    <row r="10" spans="1:55" ht="24.95" customHeight="1" thickBot="1">
      <c r="A10" s="311"/>
      <c r="B10" s="321" t="e">
        <f>SUM(G10:R10)-SUM(#REF!)</f>
        <v>#REF!</v>
      </c>
      <c r="C10" s="312"/>
      <c r="D10" s="312"/>
      <c r="E10" s="168" t="s">
        <v>38</v>
      </c>
      <c r="F10" s="263" t="s">
        <v>0</v>
      </c>
      <c r="G10" s="161">
        <f t="shared" ref="G10:R10" si="2">G11+G12+G13+G14</f>
        <v>0</v>
      </c>
      <c r="H10" s="161">
        <f t="shared" si="2"/>
        <v>0</v>
      </c>
      <c r="I10" s="161">
        <f t="shared" si="2"/>
        <v>0</v>
      </c>
      <c r="J10" s="161">
        <f t="shared" si="2"/>
        <v>0</v>
      </c>
      <c r="K10" s="161">
        <f t="shared" si="2"/>
        <v>0</v>
      </c>
      <c r="L10" s="161">
        <f t="shared" si="2"/>
        <v>0</v>
      </c>
      <c r="M10" s="162">
        <f t="shared" si="2"/>
        <v>0</v>
      </c>
      <c r="N10" s="161">
        <f t="shared" si="2"/>
        <v>0</v>
      </c>
      <c r="O10" s="161">
        <f t="shared" si="2"/>
        <v>0</v>
      </c>
      <c r="P10" s="161">
        <f t="shared" si="2"/>
        <v>0</v>
      </c>
      <c r="Q10" s="161">
        <f t="shared" si="2"/>
        <v>0</v>
      </c>
      <c r="R10" s="163">
        <f t="shared" si="2"/>
        <v>0</v>
      </c>
      <c r="T10" s="129"/>
    </row>
    <row r="11" spans="1:55" ht="24.95" customHeight="1">
      <c r="A11" s="311"/>
      <c r="B11" s="321" t="e">
        <f>SUM(G11:R11)-SUM(#REF!)</f>
        <v>#REF!</v>
      </c>
      <c r="C11" s="312"/>
      <c r="D11" s="312"/>
      <c r="E11" s="13" t="s">
        <v>12</v>
      </c>
      <c r="F11" s="328" t="s">
        <v>258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T11" s="129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7"/>
    </row>
    <row r="12" spans="1:55" ht="24.95" customHeight="1">
      <c r="A12" s="314"/>
      <c r="B12" s="321" t="e">
        <f>SUM(G12:R12)-SUM(#REF!)</f>
        <v>#REF!</v>
      </c>
      <c r="C12" s="315"/>
      <c r="D12" s="315"/>
      <c r="E12" s="13" t="s">
        <v>13</v>
      </c>
      <c r="F12" s="328" t="s">
        <v>259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T12" s="129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67"/>
    </row>
    <row r="13" spans="1:55" ht="24.95" customHeight="1">
      <c r="A13" s="312"/>
      <c r="B13" s="321" t="e">
        <f>SUM(G13:R13)-SUM(#REF!)</f>
        <v>#REF!</v>
      </c>
      <c r="C13" s="312"/>
      <c r="D13" s="312"/>
      <c r="E13" s="13" t="s">
        <v>14</v>
      </c>
      <c r="F13" s="328" t="s">
        <v>260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T13" s="129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67"/>
    </row>
    <row r="14" spans="1:55" ht="24.95" customHeight="1">
      <c r="A14" s="312"/>
      <c r="B14" s="321" t="e">
        <f>SUM(G14:R14)-SUM(#REF!)</f>
        <v>#REF!</v>
      </c>
      <c r="C14" s="312"/>
      <c r="D14" s="312"/>
      <c r="E14" s="13" t="s">
        <v>15</v>
      </c>
      <c r="F14" s="328" t="s">
        <v>261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T14" s="129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67"/>
    </row>
    <row r="15" spans="1:55" ht="24.95" customHeight="1">
      <c r="A15" s="312"/>
      <c r="B15" s="321" t="e">
        <f>SUM(G15:R15)-SUM(#REF!)</f>
        <v>#REF!</v>
      </c>
      <c r="C15" s="312"/>
      <c r="D15" s="312"/>
      <c r="E15" s="168" t="s">
        <v>43</v>
      </c>
      <c r="F15" s="263" t="s">
        <v>71</v>
      </c>
      <c r="G15" s="161">
        <f>G16+G22+G23</f>
        <v>0</v>
      </c>
      <c r="H15" s="161">
        <f t="shared" ref="H15:R15" si="3">H16+H22+H23</f>
        <v>0</v>
      </c>
      <c r="I15" s="161">
        <f t="shared" si="3"/>
        <v>0</v>
      </c>
      <c r="J15" s="161">
        <f t="shared" si="3"/>
        <v>0</v>
      </c>
      <c r="K15" s="161">
        <f t="shared" si="3"/>
        <v>0</v>
      </c>
      <c r="L15" s="161">
        <f t="shared" si="3"/>
        <v>0</v>
      </c>
      <c r="M15" s="161">
        <f t="shared" si="3"/>
        <v>0</v>
      </c>
      <c r="N15" s="161">
        <f t="shared" si="3"/>
        <v>0</v>
      </c>
      <c r="O15" s="161">
        <f t="shared" si="3"/>
        <v>0</v>
      </c>
      <c r="P15" s="161">
        <f t="shared" si="3"/>
        <v>0</v>
      </c>
      <c r="Q15" s="161">
        <f t="shared" si="3"/>
        <v>0</v>
      </c>
      <c r="R15" s="163">
        <f t="shared" si="3"/>
        <v>0</v>
      </c>
      <c r="T15" s="148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67"/>
    </row>
    <row r="16" spans="1:55" ht="24.95" customHeight="1">
      <c r="A16" s="312"/>
      <c r="B16" s="321" t="e">
        <f>SUM(G16:R16)-SUM(#REF!)</f>
        <v>#REF!</v>
      </c>
      <c r="C16" s="312"/>
      <c r="D16" s="312"/>
      <c r="E16" s="168" t="s">
        <v>12</v>
      </c>
      <c r="F16" s="263" t="s">
        <v>262</v>
      </c>
      <c r="G16" s="161">
        <f t="shared" ref="G16:R16" si="4">G17+G18+G19+G20+G21</f>
        <v>0</v>
      </c>
      <c r="H16" s="161">
        <f t="shared" si="4"/>
        <v>0</v>
      </c>
      <c r="I16" s="161">
        <f t="shared" si="4"/>
        <v>0</v>
      </c>
      <c r="J16" s="161">
        <f t="shared" si="4"/>
        <v>0</v>
      </c>
      <c r="K16" s="161">
        <f t="shared" si="4"/>
        <v>0</v>
      </c>
      <c r="L16" s="161">
        <f t="shared" si="4"/>
        <v>0</v>
      </c>
      <c r="M16" s="162">
        <f t="shared" si="4"/>
        <v>0</v>
      </c>
      <c r="N16" s="161">
        <f t="shared" si="4"/>
        <v>0</v>
      </c>
      <c r="O16" s="161">
        <f t="shared" si="4"/>
        <v>0</v>
      </c>
      <c r="P16" s="161">
        <f t="shared" si="4"/>
        <v>0</v>
      </c>
      <c r="Q16" s="161">
        <f t="shared" si="4"/>
        <v>0</v>
      </c>
      <c r="R16" s="163">
        <f t="shared" si="4"/>
        <v>0</v>
      </c>
      <c r="T16" s="148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67"/>
    </row>
    <row r="17" spans="1:55" ht="24.95" customHeight="1">
      <c r="A17" s="312"/>
      <c r="B17" s="321" t="e">
        <f>SUM(G17:R17)-SUM(#REF!)</f>
        <v>#REF!</v>
      </c>
      <c r="C17" s="312"/>
      <c r="D17" s="312"/>
      <c r="E17" s="13" t="s">
        <v>132</v>
      </c>
      <c r="F17" s="328" t="s">
        <v>267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T17" s="148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67"/>
    </row>
    <row r="18" spans="1:55" ht="24.95" customHeight="1">
      <c r="A18" s="312"/>
      <c r="B18" s="321" t="e">
        <f>SUM(G18:R18)-SUM(#REF!)</f>
        <v>#REF!</v>
      </c>
      <c r="C18" s="312"/>
      <c r="D18" s="312"/>
      <c r="E18" s="13" t="s">
        <v>134</v>
      </c>
      <c r="F18" s="328" t="s">
        <v>283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T18" s="148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67"/>
    </row>
    <row r="19" spans="1:55" ht="24.95" customHeight="1">
      <c r="A19" s="312"/>
      <c r="B19" s="321" t="e">
        <f>SUM(G19:R19)-SUM(#REF!)</f>
        <v>#REF!</v>
      </c>
      <c r="C19" s="312"/>
      <c r="D19" s="312"/>
      <c r="E19" s="13" t="s">
        <v>153</v>
      </c>
      <c r="F19" s="328" t="s">
        <v>263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T19" s="148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67"/>
    </row>
    <row r="20" spans="1:55" ht="24.95" customHeight="1">
      <c r="A20" s="312"/>
      <c r="B20" s="321" t="e">
        <f>SUM(G20:R20)-SUM(#REF!)</f>
        <v>#REF!</v>
      </c>
      <c r="C20" s="312"/>
      <c r="D20" s="312"/>
      <c r="E20" s="13" t="s">
        <v>155</v>
      </c>
      <c r="F20" s="328" t="s">
        <v>264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T20" s="148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</row>
    <row r="21" spans="1:55" ht="24.95" customHeight="1" thickBot="1">
      <c r="A21" s="312"/>
      <c r="B21" s="321" t="e">
        <f>SUM(G21:R21)-SUM(#REF!)</f>
        <v>#REF!</v>
      </c>
      <c r="C21" s="312"/>
      <c r="D21" s="312"/>
      <c r="E21" s="13" t="s">
        <v>156</v>
      </c>
      <c r="F21" s="328" t="s">
        <v>265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T21" s="148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</row>
    <row r="22" spans="1:55" ht="24.95" customHeight="1">
      <c r="A22" s="312"/>
      <c r="B22" s="321" t="e">
        <f>SUM(G22:R22)-SUM(#REF!)</f>
        <v>#REF!</v>
      </c>
      <c r="C22" s="312"/>
      <c r="D22" s="312"/>
      <c r="E22" s="13" t="s">
        <v>13</v>
      </c>
      <c r="F22" s="328" t="s">
        <v>266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T22" s="130"/>
    </row>
    <row r="23" spans="1:55" ht="24.95" customHeight="1">
      <c r="A23" s="312"/>
      <c r="B23" s="321" t="e">
        <f>SUM(G23:R23)-SUM(#REF!)</f>
        <v>#REF!</v>
      </c>
      <c r="C23" s="312"/>
      <c r="D23" s="312"/>
      <c r="E23" s="13" t="s">
        <v>14</v>
      </c>
      <c r="F23" s="328" t="s">
        <v>268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55" ht="24.95" customHeight="1">
      <c r="A24" s="312"/>
      <c r="B24" s="321" t="e">
        <f>SUM(G24:R24)-SUM(#REF!)</f>
        <v>#REF!</v>
      </c>
      <c r="C24" s="312"/>
      <c r="D24" s="312"/>
      <c r="E24" s="168" t="s">
        <v>44</v>
      </c>
      <c r="F24" s="263" t="s">
        <v>48</v>
      </c>
      <c r="G24" s="161">
        <f>G25+G26+G27</f>
        <v>0</v>
      </c>
      <c r="H24" s="161">
        <f t="shared" ref="H24:R24" si="5">H25+H26+H27</f>
        <v>0</v>
      </c>
      <c r="I24" s="161">
        <f t="shared" si="5"/>
        <v>0</v>
      </c>
      <c r="J24" s="161">
        <f t="shared" si="5"/>
        <v>0</v>
      </c>
      <c r="K24" s="161">
        <f t="shared" si="5"/>
        <v>0</v>
      </c>
      <c r="L24" s="161">
        <f t="shared" si="5"/>
        <v>0</v>
      </c>
      <c r="M24" s="162">
        <f t="shared" si="5"/>
        <v>0</v>
      </c>
      <c r="N24" s="161">
        <f t="shared" si="5"/>
        <v>0</v>
      </c>
      <c r="O24" s="161">
        <f t="shared" si="5"/>
        <v>0</v>
      </c>
      <c r="P24" s="161">
        <f t="shared" si="5"/>
        <v>0</v>
      </c>
      <c r="Q24" s="161">
        <f t="shared" si="5"/>
        <v>0</v>
      </c>
      <c r="R24" s="163">
        <f t="shared" si="5"/>
        <v>0</v>
      </c>
    </row>
    <row r="25" spans="1:55" ht="24.95" customHeight="1">
      <c r="A25" s="312"/>
      <c r="B25" s="321" t="e">
        <f>SUM(G25:R25)-SUM(#REF!)</f>
        <v>#REF!</v>
      </c>
      <c r="C25" s="312"/>
      <c r="D25" s="312"/>
      <c r="E25" s="13" t="s">
        <v>12</v>
      </c>
      <c r="F25" s="328" t="s">
        <v>269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55" s="331" customFormat="1" ht="30" customHeight="1">
      <c r="A26" s="325"/>
      <c r="B26" s="326" t="e">
        <f>SUM(G26:R26)-SUM(#REF!)</f>
        <v>#REF!</v>
      </c>
      <c r="C26" s="325"/>
      <c r="D26" s="325"/>
      <c r="E26" s="327" t="s">
        <v>13</v>
      </c>
      <c r="F26" s="328" t="s">
        <v>400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329"/>
      <c r="T26" s="330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</row>
    <row r="27" spans="1:55" ht="24.95" customHeight="1">
      <c r="A27" s="312"/>
      <c r="B27" s="321" t="e">
        <f>SUM(G27:R27)-SUM(#REF!)</f>
        <v>#REF!</v>
      </c>
      <c r="C27" s="312"/>
      <c r="D27" s="312"/>
      <c r="E27" s="13" t="s">
        <v>14</v>
      </c>
      <c r="F27" s="328" t="s">
        <v>270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55" ht="24.95" customHeight="1">
      <c r="A28" s="312"/>
      <c r="B28" s="321" t="e">
        <f>SUM(G28:R28)-SUM(#REF!)</f>
        <v>#REF!</v>
      </c>
      <c r="C28" s="312"/>
      <c r="D28" s="312"/>
      <c r="E28" s="168" t="s">
        <v>45</v>
      </c>
      <c r="F28" s="263" t="s">
        <v>72</v>
      </c>
      <c r="G28" s="161">
        <f t="shared" ref="G28:R28" si="6">G29+G30+G31+G47</f>
        <v>0</v>
      </c>
      <c r="H28" s="161">
        <f t="shared" si="6"/>
        <v>0</v>
      </c>
      <c r="I28" s="161">
        <f t="shared" si="6"/>
        <v>0</v>
      </c>
      <c r="J28" s="161">
        <f t="shared" si="6"/>
        <v>0</v>
      </c>
      <c r="K28" s="161">
        <f t="shared" si="6"/>
        <v>0</v>
      </c>
      <c r="L28" s="161">
        <f t="shared" si="6"/>
        <v>0</v>
      </c>
      <c r="M28" s="162">
        <f t="shared" si="6"/>
        <v>0</v>
      </c>
      <c r="N28" s="161">
        <f t="shared" si="6"/>
        <v>0</v>
      </c>
      <c r="O28" s="161">
        <f t="shared" si="6"/>
        <v>0</v>
      </c>
      <c r="P28" s="161">
        <f t="shared" si="6"/>
        <v>0</v>
      </c>
      <c r="Q28" s="161">
        <f t="shared" si="6"/>
        <v>0</v>
      </c>
      <c r="R28" s="163">
        <f t="shared" si="6"/>
        <v>0</v>
      </c>
    </row>
    <row r="29" spans="1:55" ht="24.95" customHeight="1">
      <c r="A29" s="312"/>
      <c r="B29" s="321" t="e">
        <f>SUM(G29:R29)-SUM(#REF!)</f>
        <v>#REF!</v>
      </c>
      <c r="C29" s="312"/>
      <c r="D29" s="312"/>
      <c r="E29" s="13" t="s">
        <v>12</v>
      </c>
      <c r="F29" s="328" t="s">
        <v>271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T29" s="129"/>
    </row>
    <row r="30" spans="1:55" ht="24.95" customHeight="1">
      <c r="A30" s="312"/>
      <c r="B30" s="321" t="e">
        <f>SUM(G30:R30)-SUM(#REF!)</f>
        <v>#REF!</v>
      </c>
      <c r="C30" s="312"/>
      <c r="D30" s="312"/>
      <c r="E30" s="13" t="s">
        <v>13</v>
      </c>
      <c r="F30" s="328" t="s">
        <v>272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T30" s="129"/>
    </row>
    <row r="31" spans="1:55" ht="24.95" customHeight="1">
      <c r="A31" s="312"/>
      <c r="B31" s="321" t="e">
        <f>SUM(G31:R31)-SUM(#REF!)</f>
        <v>#REF!</v>
      </c>
      <c r="C31" s="312"/>
      <c r="D31" s="312"/>
      <c r="E31" s="168" t="s">
        <v>14</v>
      </c>
      <c r="F31" s="263" t="s">
        <v>273</v>
      </c>
      <c r="G31" s="161">
        <f>G32+G37+G42</f>
        <v>0</v>
      </c>
      <c r="H31" s="161">
        <f t="shared" ref="H31:R31" si="7">H32+H37+H42</f>
        <v>0</v>
      </c>
      <c r="I31" s="161">
        <f t="shared" si="7"/>
        <v>0</v>
      </c>
      <c r="J31" s="161">
        <f t="shared" si="7"/>
        <v>0</v>
      </c>
      <c r="K31" s="161">
        <f t="shared" si="7"/>
        <v>0</v>
      </c>
      <c r="L31" s="161">
        <f t="shared" si="7"/>
        <v>0</v>
      </c>
      <c r="M31" s="162">
        <f t="shared" si="7"/>
        <v>0</v>
      </c>
      <c r="N31" s="161">
        <f t="shared" si="7"/>
        <v>0</v>
      </c>
      <c r="O31" s="161">
        <f t="shared" si="7"/>
        <v>0</v>
      </c>
      <c r="P31" s="161">
        <f t="shared" si="7"/>
        <v>0</v>
      </c>
      <c r="Q31" s="161">
        <f t="shared" si="7"/>
        <v>0</v>
      </c>
      <c r="R31" s="163">
        <f t="shared" si="7"/>
        <v>0</v>
      </c>
      <c r="T31" s="129"/>
    </row>
    <row r="32" spans="1:55" ht="24.95" customHeight="1">
      <c r="A32" s="312"/>
      <c r="B32" s="321" t="e">
        <f>SUM(G32:R32)-SUM(#REF!)</f>
        <v>#REF!</v>
      </c>
      <c r="C32" s="312"/>
      <c r="D32" s="312"/>
      <c r="E32" s="168" t="s">
        <v>132</v>
      </c>
      <c r="F32" s="263" t="s">
        <v>274</v>
      </c>
      <c r="G32" s="161">
        <f t="shared" ref="G32:R32" si="8">G33+G34+G35+G36</f>
        <v>0</v>
      </c>
      <c r="H32" s="161">
        <f t="shared" si="8"/>
        <v>0</v>
      </c>
      <c r="I32" s="161">
        <f t="shared" si="8"/>
        <v>0</v>
      </c>
      <c r="J32" s="161">
        <f t="shared" si="8"/>
        <v>0</v>
      </c>
      <c r="K32" s="161">
        <f t="shared" si="8"/>
        <v>0</v>
      </c>
      <c r="L32" s="161">
        <f t="shared" si="8"/>
        <v>0</v>
      </c>
      <c r="M32" s="162">
        <f t="shared" si="8"/>
        <v>0</v>
      </c>
      <c r="N32" s="161">
        <f t="shared" si="8"/>
        <v>0</v>
      </c>
      <c r="O32" s="161">
        <f t="shared" si="8"/>
        <v>0</v>
      </c>
      <c r="P32" s="161">
        <f t="shared" si="8"/>
        <v>0</v>
      </c>
      <c r="Q32" s="161">
        <f t="shared" si="8"/>
        <v>0</v>
      </c>
      <c r="R32" s="163">
        <f t="shared" si="8"/>
        <v>0</v>
      </c>
      <c r="T32" s="129"/>
    </row>
    <row r="33" spans="1:20" ht="24.95" customHeight="1">
      <c r="A33" s="312"/>
      <c r="B33" s="321" t="e">
        <f>SUM(G33:R33)-SUM(#REF!)</f>
        <v>#REF!</v>
      </c>
      <c r="C33" s="312"/>
      <c r="D33" s="312"/>
      <c r="E33" s="13" t="s">
        <v>29</v>
      </c>
      <c r="F33" s="328" t="s">
        <v>275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T33" s="129"/>
    </row>
    <row r="34" spans="1:20" ht="24.95" customHeight="1">
      <c r="A34" s="312"/>
      <c r="B34" s="321" t="e">
        <f>SUM(G34:R34)-SUM(#REF!)</f>
        <v>#REF!</v>
      </c>
      <c r="C34" s="312"/>
      <c r="D34" s="312"/>
      <c r="E34" s="13" t="s">
        <v>29</v>
      </c>
      <c r="F34" s="328" t="s">
        <v>276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T34" s="129"/>
    </row>
    <row r="35" spans="1:20" ht="24.95" customHeight="1">
      <c r="A35" s="312"/>
      <c r="B35" s="321" t="e">
        <f>SUM(G35:R35)-SUM(#REF!)</f>
        <v>#REF!</v>
      </c>
      <c r="C35" s="312"/>
      <c r="D35" s="312"/>
      <c r="E35" s="13" t="s">
        <v>29</v>
      </c>
      <c r="F35" s="328" t="s">
        <v>277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T35" s="150"/>
    </row>
    <row r="36" spans="1:20" ht="24.95" customHeight="1">
      <c r="A36" s="312"/>
      <c r="B36" s="321" t="e">
        <f>SUM(G36:R36)-SUM(#REF!)</f>
        <v>#REF!</v>
      </c>
      <c r="C36" s="312"/>
      <c r="D36" s="312"/>
      <c r="E36" s="13" t="s">
        <v>29</v>
      </c>
      <c r="F36" s="328" t="s">
        <v>278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T36" s="150"/>
    </row>
    <row r="37" spans="1:20" ht="24.75" customHeight="1">
      <c r="A37" s="312"/>
      <c r="B37" s="321" t="e">
        <f>SUM(G37:R37)-SUM(#REF!)</f>
        <v>#REF!</v>
      </c>
      <c r="C37" s="312"/>
      <c r="D37" s="312"/>
      <c r="E37" s="168" t="s">
        <v>134</v>
      </c>
      <c r="F37" s="263" t="s">
        <v>401</v>
      </c>
      <c r="G37" s="161">
        <f t="shared" ref="G37:R37" si="9">G38+G39+G40+G41</f>
        <v>0</v>
      </c>
      <c r="H37" s="161">
        <f t="shared" si="9"/>
        <v>0</v>
      </c>
      <c r="I37" s="161">
        <f t="shared" si="9"/>
        <v>0</v>
      </c>
      <c r="J37" s="161">
        <f t="shared" si="9"/>
        <v>0</v>
      </c>
      <c r="K37" s="161">
        <f t="shared" si="9"/>
        <v>0</v>
      </c>
      <c r="L37" s="161">
        <f t="shared" si="9"/>
        <v>0</v>
      </c>
      <c r="M37" s="162">
        <f t="shared" si="9"/>
        <v>0</v>
      </c>
      <c r="N37" s="161">
        <f t="shared" si="9"/>
        <v>0</v>
      </c>
      <c r="O37" s="161">
        <f t="shared" si="9"/>
        <v>0</v>
      </c>
      <c r="P37" s="161">
        <f t="shared" si="9"/>
        <v>0</v>
      </c>
      <c r="Q37" s="161">
        <f t="shared" si="9"/>
        <v>0</v>
      </c>
      <c r="R37" s="163">
        <f t="shared" si="9"/>
        <v>0</v>
      </c>
      <c r="T37" s="129"/>
    </row>
    <row r="38" spans="1:20" ht="24.95" customHeight="1">
      <c r="A38" s="312"/>
      <c r="B38" s="321" t="e">
        <f>SUM(G38:R38)-SUM(#REF!)</f>
        <v>#REF!</v>
      </c>
      <c r="C38" s="312"/>
      <c r="D38" s="312"/>
      <c r="E38" s="13" t="s">
        <v>29</v>
      </c>
      <c r="F38" s="328" t="s">
        <v>275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T38" s="129"/>
    </row>
    <row r="39" spans="1:20" ht="24.95" customHeight="1">
      <c r="A39" s="312"/>
      <c r="B39" s="321" t="e">
        <f>SUM(G39:R39)-SUM(#REF!)</f>
        <v>#REF!</v>
      </c>
      <c r="C39" s="312"/>
      <c r="D39" s="312"/>
      <c r="E39" s="13" t="s">
        <v>29</v>
      </c>
      <c r="F39" s="328" t="s">
        <v>276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T39" s="129"/>
    </row>
    <row r="40" spans="1:20" ht="24.95" customHeight="1">
      <c r="A40" s="312"/>
      <c r="B40" s="321" t="e">
        <f>SUM(G40:R40)-SUM(#REF!)</f>
        <v>#REF!</v>
      </c>
      <c r="C40" s="312"/>
      <c r="D40" s="312"/>
      <c r="E40" s="13" t="s">
        <v>29</v>
      </c>
      <c r="F40" s="328" t="s">
        <v>277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T40" s="150"/>
    </row>
    <row r="41" spans="1:20" ht="24.95" customHeight="1">
      <c r="A41" s="312"/>
      <c r="B41" s="321" t="e">
        <f>SUM(G41:R41)-SUM(#REF!)</f>
        <v>#REF!</v>
      </c>
      <c r="C41" s="312"/>
      <c r="D41" s="312"/>
      <c r="E41" s="13" t="s">
        <v>29</v>
      </c>
      <c r="F41" s="328" t="s">
        <v>278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T41" s="150"/>
    </row>
    <row r="42" spans="1:20" ht="24.95" customHeight="1">
      <c r="A42" s="312"/>
      <c r="B42" s="321" t="e">
        <f>SUM(G42:R42)-SUM(#REF!)</f>
        <v>#REF!</v>
      </c>
      <c r="C42" s="312"/>
      <c r="D42" s="312"/>
      <c r="E42" s="168" t="s">
        <v>153</v>
      </c>
      <c r="F42" s="263" t="s">
        <v>279</v>
      </c>
      <c r="G42" s="161">
        <f t="shared" ref="G42:R42" si="10">G43+G44+G45+G46</f>
        <v>0</v>
      </c>
      <c r="H42" s="161">
        <f t="shared" si="10"/>
        <v>0</v>
      </c>
      <c r="I42" s="161">
        <f t="shared" si="10"/>
        <v>0</v>
      </c>
      <c r="J42" s="161">
        <f t="shared" si="10"/>
        <v>0</v>
      </c>
      <c r="K42" s="161">
        <f t="shared" si="10"/>
        <v>0</v>
      </c>
      <c r="L42" s="161">
        <f t="shared" si="10"/>
        <v>0</v>
      </c>
      <c r="M42" s="162">
        <f t="shared" si="10"/>
        <v>0</v>
      </c>
      <c r="N42" s="161">
        <f t="shared" si="10"/>
        <v>0</v>
      </c>
      <c r="O42" s="161">
        <f t="shared" si="10"/>
        <v>0</v>
      </c>
      <c r="P42" s="161">
        <f t="shared" si="10"/>
        <v>0</v>
      </c>
      <c r="Q42" s="161">
        <f t="shared" si="10"/>
        <v>0</v>
      </c>
      <c r="R42" s="163">
        <f t="shared" si="10"/>
        <v>0</v>
      </c>
      <c r="T42" s="151"/>
    </row>
    <row r="43" spans="1:20" ht="24.95" customHeight="1">
      <c r="A43" s="312"/>
      <c r="B43" s="321" t="e">
        <f>SUM(G43:R43)-SUM(#REF!)</f>
        <v>#REF!</v>
      </c>
      <c r="C43" s="312"/>
      <c r="D43" s="312"/>
      <c r="E43" s="13" t="s">
        <v>29</v>
      </c>
      <c r="F43" s="328" t="s">
        <v>275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T43" s="150"/>
    </row>
    <row r="44" spans="1:20" ht="24.95" customHeight="1">
      <c r="A44" s="312"/>
      <c r="B44" s="321" t="e">
        <f>SUM(G44:R44)-SUM(#REF!)</f>
        <v>#REF!</v>
      </c>
      <c r="C44" s="312"/>
      <c r="D44" s="312"/>
      <c r="E44" s="13" t="s">
        <v>29</v>
      </c>
      <c r="F44" s="328" t="s">
        <v>276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T44" s="150"/>
    </row>
    <row r="45" spans="1:20" ht="24.95" customHeight="1">
      <c r="A45" s="312"/>
      <c r="B45" s="321" t="e">
        <f>SUM(G45:R45)-SUM(#REF!)</f>
        <v>#REF!</v>
      </c>
      <c r="C45" s="312"/>
      <c r="D45" s="312"/>
      <c r="E45" s="13" t="s">
        <v>29</v>
      </c>
      <c r="F45" s="328" t="s">
        <v>277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T45" s="150"/>
    </row>
    <row r="46" spans="1:20" ht="24.95" customHeight="1">
      <c r="A46" s="312"/>
      <c r="B46" s="321" t="e">
        <f>SUM(G46:R46)-SUM(#REF!)</f>
        <v>#REF!</v>
      </c>
      <c r="C46" s="312"/>
      <c r="D46" s="312"/>
      <c r="E46" s="13" t="s">
        <v>29</v>
      </c>
      <c r="F46" s="328" t="s">
        <v>278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T46" s="150"/>
    </row>
    <row r="47" spans="1:20" ht="24.95" customHeight="1">
      <c r="A47" s="312"/>
      <c r="B47" s="321" t="e">
        <f>SUM(G47:R47)-SUM(#REF!)</f>
        <v>#REF!</v>
      </c>
      <c r="C47" s="312"/>
      <c r="D47" s="312"/>
      <c r="E47" s="13" t="s">
        <v>15</v>
      </c>
      <c r="F47" s="328" t="s">
        <v>280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T47" s="150"/>
    </row>
    <row r="48" spans="1:20" ht="24.95" customHeight="1">
      <c r="A48" s="312"/>
      <c r="B48" s="321" t="e">
        <f>SUM(G48:R48)-SUM(#REF!)</f>
        <v>#REF!</v>
      </c>
      <c r="C48" s="312"/>
      <c r="D48" s="312"/>
      <c r="E48" s="168" t="s">
        <v>46</v>
      </c>
      <c r="F48" s="263" t="s">
        <v>284</v>
      </c>
      <c r="G48" s="161">
        <f t="shared" ref="G48:R48" si="11">G49+G50</f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2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3">
        <f t="shared" si="11"/>
        <v>0</v>
      </c>
      <c r="T48" s="150"/>
    </row>
    <row r="49" spans="1:20" ht="24.95" customHeight="1">
      <c r="A49" s="312"/>
      <c r="B49" s="321" t="e">
        <f>SUM(G49:R49)-SUM(#REF!)</f>
        <v>#REF!</v>
      </c>
      <c r="C49" s="312"/>
      <c r="D49" s="312"/>
      <c r="E49" s="13" t="s">
        <v>12</v>
      </c>
      <c r="F49" s="328" t="s">
        <v>282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T49" s="150"/>
    </row>
    <row r="50" spans="1:20" ht="24.95" customHeight="1">
      <c r="A50" s="312"/>
      <c r="B50" s="321" t="e">
        <f>SUM(G50:R50)-SUM(#REF!)</f>
        <v>#REF!</v>
      </c>
      <c r="C50" s="312"/>
      <c r="D50" s="312"/>
      <c r="E50" s="13" t="s">
        <v>13</v>
      </c>
      <c r="F50" s="328" t="s">
        <v>281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T50" s="150"/>
    </row>
    <row r="51" spans="1:20" ht="24.95" customHeight="1">
      <c r="A51" s="312"/>
      <c r="B51" s="321" t="e">
        <f>SUM(G51:R51)-SUM(#REF!)</f>
        <v>#REF!</v>
      </c>
      <c r="C51" s="312"/>
      <c r="D51" s="312"/>
      <c r="E51" s="244" t="s">
        <v>31</v>
      </c>
      <c r="F51" s="337" t="s">
        <v>73</v>
      </c>
      <c r="G51" s="165">
        <f t="shared" ref="G51:R51" si="12">G52+G58+G76+G93</f>
        <v>0</v>
      </c>
      <c r="H51" s="165">
        <f t="shared" si="12"/>
        <v>0</v>
      </c>
      <c r="I51" s="165">
        <f t="shared" si="12"/>
        <v>0</v>
      </c>
      <c r="J51" s="165">
        <f t="shared" si="12"/>
        <v>0</v>
      </c>
      <c r="K51" s="165">
        <f t="shared" si="12"/>
        <v>0</v>
      </c>
      <c r="L51" s="165">
        <f t="shared" si="12"/>
        <v>0</v>
      </c>
      <c r="M51" s="166">
        <f t="shared" si="12"/>
        <v>0</v>
      </c>
      <c r="N51" s="165">
        <f t="shared" si="12"/>
        <v>0</v>
      </c>
      <c r="O51" s="165">
        <f t="shared" si="12"/>
        <v>0</v>
      </c>
      <c r="P51" s="165">
        <f t="shared" si="12"/>
        <v>0</v>
      </c>
      <c r="Q51" s="165">
        <f t="shared" si="12"/>
        <v>0</v>
      </c>
      <c r="R51" s="167">
        <f t="shared" si="12"/>
        <v>0</v>
      </c>
      <c r="T51" s="129"/>
    </row>
    <row r="52" spans="1:20" ht="24.95" customHeight="1">
      <c r="A52" s="312"/>
      <c r="B52" s="321" t="e">
        <f>SUM(G52:R52)-SUM(#REF!)</f>
        <v>#REF!</v>
      </c>
      <c r="C52" s="312"/>
      <c r="D52" s="312"/>
      <c r="E52" s="168" t="s">
        <v>38</v>
      </c>
      <c r="F52" s="263" t="s">
        <v>1</v>
      </c>
      <c r="G52" s="161">
        <f t="shared" ref="G52:R52" si="13">G53+G54+G55+G56+G57</f>
        <v>0</v>
      </c>
      <c r="H52" s="161">
        <f t="shared" si="13"/>
        <v>0</v>
      </c>
      <c r="I52" s="161">
        <f t="shared" si="13"/>
        <v>0</v>
      </c>
      <c r="J52" s="161">
        <f t="shared" si="13"/>
        <v>0</v>
      </c>
      <c r="K52" s="161">
        <f t="shared" si="13"/>
        <v>0</v>
      </c>
      <c r="L52" s="161">
        <f t="shared" si="13"/>
        <v>0</v>
      </c>
      <c r="M52" s="162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3">
        <f t="shared" si="13"/>
        <v>0</v>
      </c>
    </row>
    <row r="53" spans="1:20" ht="24.95" customHeight="1">
      <c r="A53" s="312"/>
      <c r="B53" s="321" t="e">
        <f>SUM(G53:R53)-SUM(#REF!)</f>
        <v>#REF!</v>
      </c>
      <c r="C53" s="312"/>
      <c r="D53" s="312"/>
      <c r="E53" s="13" t="s">
        <v>12</v>
      </c>
      <c r="F53" s="328" t="s">
        <v>285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20" ht="24.95" customHeight="1">
      <c r="A54" s="312"/>
      <c r="B54" s="321" t="e">
        <f>SUM(G54:R54)-SUM(#REF!)</f>
        <v>#REF!</v>
      </c>
      <c r="C54" s="312"/>
      <c r="D54" s="312"/>
      <c r="E54" s="13" t="s">
        <v>13</v>
      </c>
      <c r="F54" s="328" t="s">
        <v>286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20" ht="24.95" customHeight="1">
      <c r="A55" s="312"/>
      <c r="B55" s="321" t="e">
        <f>SUM(G55:R55)-SUM(#REF!)</f>
        <v>#REF!</v>
      </c>
      <c r="C55" s="312"/>
      <c r="D55" s="312"/>
      <c r="E55" s="13" t="s">
        <v>14</v>
      </c>
      <c r="F55" s="328" t="s">
        <v>287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20" ht="24.95" customHeight="1">
      <c r="A56" s="312"/>
      <c r="B56" s="321" t="e">
        <f>SUM(G56:R56)-SUM(#REF!)</f>
        <v>#REF!</v>
      </c>
      <c r="C56" s="312"/>
      <c r="D56" s="312"/>
      <c r="E56" s="13" t="s">
        <v>15</v>
      </c>
      <c r="F56" s="328" t="s">
        <v>288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20" ht="24.95" customHeight="1">
      <c r="A57" s="312"/>
      <c r="B57" s="321" t="e">
        <f>SUM(G57:R57)-SUM(#REF!)</f>
        <v>#REF!</v>
      </c>
      <c r="C57" s="312"/>
      <c r="D57" s="312"/>
      <c r="E57" s="13" t="s">
        <v>16</v>
      </c>
      <c r="F57" s="328" t="s">
        <v>371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20" ht="24.95" customHeight="1">
      <c r="A58" s="312"/>
      <c r="B58" s="321" t="e">
        <f>SUM(G58:R58)-SUM(#REF!)</f>
        <v>#REF!</v>
      </c>
      <c r="C58" s="312"/>
      <c r="D58" s="312"/>
      <c r="E58" s="168" t="s">
        <v>43</v>
      </c>
      <c r="F58" s="263" t="s">
        <v>51</v>
      </c>
      <c r="G58" s="161">
        <f>G59+G64+G69</f>
        <v>0</v>
      </c>
      <c r="H58" s="161">
        <f t="shared" ref="H58:R58" si="14">H59+H64+H69</f>
        <v>0</v>
      </c>
      <c r="I58" s="161">
        <f t="shared" si="14"/>
        <v>0</v>
      </c>
      <c r="J58" s="161">
        <f t="shared" si="14"/>
        <v>0</v>
      </c>
      <c r="K58" s="161">
        <f t="shared" si="14"/>
        <v>0</v>
      </c>
      <c r="L58" s="161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</row>
    <row r="59" spans="1:20" ht="24.95" customHeight="1">
      <c r="A59" s="312"/>
      <c r="B59" s="321" t="e">
        <f>SUM(G59:R59)-SUM(#REF!)</f>
        <v>#REF!</v>
      </c>
      <c r="C59" s="312"/>
      <c r="D59" s="312"/>
      <c r="E59" s="168" t="s">
        <v>12</v>
      </c>
      <c r="F59" s="263" t="s">
        <v>269</v>
      </c>
      <c r="G59" s="161">
        <f t="shared" ref="G59:R59" si="15">G60+G63</f>
        <v>0</v>
      </c>
      <c r="H59" s="161">
        <f t="shared" si="15"/>
        <v>0</v>
      </c>
      <c r="I59" s="161">
        <f t="shared" si="15"/>
        <v>0</v>
      </c>
      <c r="J59" s="161">
        <f t="shared" si="15"/>
        <v>0</v>
      </c>
      <c r="K59" s="161">
        <f t="shared" si="15"/>
        <v>0</v>
      </c>
      <c r="L59" s="161">
        <f t="shared" si="15"/>
        <v>0</v>
      </c>
      <c r="M59" s="162">
        <f t="shared" si="15"/>
        <v>0</v>
      </c>
      <c r="N59" s="161">
        <f t="shared" si="15"/>
        <v>0</v>
      </c>
      <c r="O59" s="161">
        <f t="shared" si="15"/>
        <v>0</v>
      </c>
      <c r="P59" s="161">
        <f t="shared" si="15"/>
        <v>0</v>
      </c>
      <c r="Q59" s="161">
        <f t="shared" si="15"/>
        <v>0</v>
      </c>
      <c r="R59" s="163">
        <f t="shared" si="15"/>
        <v>0</v>
      </c>
    </row>
    <row r="60" spans="1:20" ht="24.95" customHeight="1">
      <c r="A60" s="312"/>
      <c r="B60" s="321" t="e">
        <f>SUM(G60:R60)-SUM(#REF!)</f>
        <v>#REF!</v>
      </c>
      <c r="C60" s="312"/>
      <c r="D60" s="312"/>
      <c r="E60" s="168" t="s">
        <v>132</v>
      </c>
      <c r="F60" s="263" t="s">
        <v>289</v>
      </c>
      <c r="G60" s="161">
        <f t="shared" ref="G60:R60" si="16">G61+G62</f>
        <v>0</v>
      </c>
      <c r="H60" s="161">
        <f t="shared" si="16"/>
        <v>0</v>
      </c>
      <c r="I60" s="161">
        <f t="shared" si="16"/>
        <v>0</v>
      </c>
      <c r="J60" s="161">
        <f t="shared" si="16"/>
        <v>0</v>
      </c>
      <c r="K60" s="161">
        <f t="shared" si="16"/>
        <v>0</v>
      </c>
      <c r="L60" s="161">
        <f t="shared" si="16"/>
        <v>0</v>
      </c>
      <c r="M60" s="162">
        <f t="shared" si="16"/>
        <v>0</v>
      </c>
      <c r="N60" s="161">
        <f t="shared" si="16"/>
        <v>0</v>
      </c>
      <c r="O60" s="161">
        <f t="shared" si="16"/>
        <v>0</v>
      </c>
      <c r="P60" s="161">
        <f t="shared" si="16"/>
        <v>0</v>
      </c>
      <c r="Q60" s="161">
        <f t="shared" si="16"/>
        <v>0</v>
      </c>
      <c r="R60" s="163">
        <f t="shared" si="16"/>
        <v>0</v>
      </c>
      <c r="T60" s="151"/>
    </row>
    <row r="61" spans="1:20" ht="24.95" customHeight="1">
      <c r="A61" s="312"/>
      <c r="B61" s="321" t="e">
        <f>SUM(G61:R61)-SUM(#REF!)</f>
        <v>#REF!</v>
      </c>
      <c r="C61" s="312"/>
      <c r="D61" s="312"/>
      <c r="E61" s="13" t="s">
        <v>29</v>
      </c>
      <c r="F61" s="328" t="s">
        <v>290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T61" s="151"/>
    </row>
    <row r="62" spans="1:20" ht="24.95" customHeight="1">
      <c r="A62" s="312"/>
      <c r="B62" s="321" t="e">
        <f>SUM(G62:R62)-SUM(#REF!)</f>
        <v>#REF!</v>
      </c>
      <c r="C62" s="312"/>
      <c r="D62" s="312"/>
      <c r="E62" s="13" t="s">
        <v>29</v>
      </c>
      <c r="F62" s="328" t="s">
        <v>291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T62" s="151"/>
    </row>
    <row r="63" spans="1:20" ht="24.95" customHeight="1">
      <c r="A63" s="312"/>
      <c r="B63" s="321" t="e">
        <f>SUM(G63:R63)-SUM(#REF!)</f>
        <v>#REF!</v>
      </c>
      <c r="C63" s="312"/>
      <c r="D63" s="312"/>
      <c r="E63" s="13" t="s">
        <v>134</v>
      </c>
      <c r="F63" s="328" t="s">
        <v>292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T63" s="151"/>
    </row>
    <row r="64" spans="1:20" ht="24.95" customHeight="1">
      <c r="A64" s="312"/>
      <c r="B64" s="321" t="e">
        <f>SUM(G64:R64)-SUM(#REF!)</f>
        <v>#REF!</v>
      </c>
      <c r="C64" s="312"/>
      <c r="D64" s="312"/>
      <c r="E64" s="168" t="s">
        <v>13</v>
      </c>
      <c r="F64" s="263" t="s">
        <v>355</v>
      </c>
      <c r="G64" s="161">
        <f>G65+G68</f>
        <v>0</v>
      </c>
      <c r="H64" s="161">
        <f t="shared" ref="H64:R64" si="17">H65+H68</f>
        <v>0</v>
      </c>
      <c r="I64" s="161">
        <f t="shared" si="17"/>
        <v>0</v>
      </c>
      <c r="J64" s="161">
        <f t="shared" si="17"/>
        <v>0</v>
      </c>
      <c r="K64" s="161">
        <f t="shared" si="17"/>
        <v>0</v>
      </c>
      <c r="L64" s="161">
        <f t="shared" si="17"/>
        <v>0</v>
      </c>
      <c r="M64" s="162">
        <f t="shared" si="17"/>
        <v>0</v>
      </c>
      <c r="N64" s="161">
        <f t="shared" si="17"/>
        <v>0</v>
      </c>
      <c r="O64" s="161">
        <f t="shared" si="17"/>
        <v>0</v>
      </c>
      <c r="P64" s="161">
        <f t="shared" si="17"/>
        <v>0</v>
      </c>
      <c r="Q64" s="161">
        <f t="shared" si="17"/>
        <v>0</v>
      </c>
      <c r="R64" s="163">
        <f t="shared" si="17"/>
        <v>0</v>
      </c>
      <c r="T64" s="151"/>
    </row>
    <row r="65" spans="1:20" ht="24.95" customHeight="1">
      <c r="A65" s="312"/>
      <c r="B65" s="321" t="e">
        <f>SUM(G65:R65)-SUM(#REF!)</f>
        <v>#REF!</v>
      </c>
      <c r="C65" s="312"/>
      <c r="D65" s="312"/>
      <c r="E65" s="168" t="s">
        <v>132</v>
      </c>
      <c r="F65" s="263" t="s">
        <v>289</v>
      </c>
      <c r="G65" s="161">
        <f t="shared" ref="G65:R65" si="18">G66+G67</f>
        <v>0</v>
      </c>
      <c r="H65" s="161">
        <f t="shared" si="18"/>
        <v>0</v>
      </c>
      <c r="I65" s="161">
        <f t="shared" si="18"/>
        <v>0</v>
      </c>
      <c r="J65" s="161">
        <f t="shared" si="18"/>
        <v>0</v>
      </c>
      <c r="K65" s="161">
        <f t="shared" si="18"/>
        <v>0</v>
      </c>
      <c r="L65" s="161">
        <f t="shared" si="18"/>
        <v>0</v>
      </c>
      <c r="M65" s="162">
        <f t="shared" si="18"/>
        <v>0</v>
      </c>
      <c r="N65" s="161">
        <f t="shared" si="18"/>
        <v>0</v>
      </c>
      <c r="O65" s="161">
        <f t="shared" si="18"/>
        <v>0</v>
      </c>
      <c r="P65" s="161">
        <f t="shared" si="18"/>
        <v>0</v>
      </c>
      <c r="Q65" s="161">
        <f t="shared" si="18"/>
        <v>0</v>
      </c>
      <c r="R65" s="163">
        <f t="shared" si="18"/>
        <v>0</v>
      </c>
      <c r="T65" s="151"/>
    </row>
    <row r="66" spans="1:20" ht="24.95" customHeight="1">
      <c r="A66" s="312"/>
      <c r="B66" s="321" t="e">
        <f>SUM(G66:R66)-SUM(#REF!)</f>
        <v>#REF!</v>
      </c>
      <c r="C66" s="312"/>
      <c r="D66" s="312"/>
      <c r="E66" s="13" t="s">
        <v>29</v>
      </c>
      <c r="F66" s="328" t="s">
        <v>290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T66" s="151"/>
    </row>
    <row r="67" spans="1:20" ht="24.95" customHeight="1">
      <c r="A67" s="312"/>
      <c r="B67" s="321" t="e">
        <f>SUM(G67:R67)-SUM(#REF!)</f>
        <v>#REF!</v>
      </c>
      <c r="C67" s="312"/>
      <c r="D67" s="312"/>
      <c r="E67" s="13" t="s">
        <v>29</v>
      </c>
      <c r="F67" s="328" t="s">
        <v>291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T67" s="151"/>
    </row>
    <row r="68" spans="1:20" ht="24.95" customHeight="1">
      <c r="A68" s="312"/>
      <c r="B68" s="321" t="e">
        <f>SUM(G68:R68)-SUM(#REF!)</f>
        <v>#REF!</v>
      </c>
      <c r="C68" s="312"/>
      <c r="D68" s="312"/>
      <c r="E68" s="13" t="s">
        <v>134</v>
      </c>
      <c r="F68" s="328" t="s">
        <v>292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T68" s="151"/>
    </row>
    <row r="69" spans="1:20" ht="24.95" customHeight="1">
      <c r="A69" s="312"/>
      <c r="B69" s="321" t="e">
        <f>SUM(G69:R69)-SUM(#REF!)</f>
        <v>#REF!</v>
      </c>
      <c r="C69" s="312"/>
      <c r="D69" s="312"/>
      <c r="E69" s="168" t="s">
        <v>14</v>
      </c>
      <c r="F69" s="263" t="s">
        <v>157</v>
      </c>
      <c r="G69" s="161">
        <f t="shared" ref="G69:R69" si="19">G70+G73+G74+G75</f>
        <v>0</v>
      </c>
      <c r="H69" s="161">
        <f t="shared" si="19"/>
        <v>0</v>
      </c>
      <c r="I69" s="161">
        <f t="shared" si="19"/>
        <v>0</v>
      </c>
      <c r="J69" s="161">
        <f t="shared" si="19"/>
        <v>0</v>
      </c>
      <c r="K69" s="161">
        <f t="shared" si="19"/>
        <v>0</v>
      </c>
      <c r="L69" s="161">
        <f t="shared" si="19"/>
        <v>0</v>
      </c>
      <c r="M69" s="162">
        <f t="shared" si="19"/>
        <v>0</v>
      </c>
      <c r="N69" s="161">
        <f t="shared" si="19"/>
        <v>0</v>
      </c>
      <c r="O69" s="161">
        <f t="shared" si="19"/>
        <v>0</v>
      </c>
      <c r="P69" s="161">
        <f t="shared" si="19"/>
        <v>0</v>
      </c>
      <c r="Q69" s="161">
        <f t="shared" si="19"/>
        <v>0</v>
      </c>
      <c r="R69" s="163">
        <f t="shared" si="19"/>
        <v>0</v>
      </c>
      <c r="T69" s="151"/>
    </row>
    <row r="70" spans="1:20" ht="24.95" customHeight="1">
      <c r="A70" s="312"/>
      <c r="B70" s="321" t="e">
        <f>SUM(G70:R70)-SUM(#REF!)</f>
        <v>#REF!</v>
      </c>
      <c r="C70" s="312"/>
      <c r="D70" s="312"/>
      <c r="E70" s="168" t="s">
        <v>132</v>
      </c>
      <c r="F70" s="263" t="s">
        <v>293</v>
      </c>
      <c r="G70" s="161">
        <f t="shared" ref="G70:R70" si="20">G71+G72</f>
        <v>0</v>
      </c>
      <c r="H70" s="161">
        <f t="shared" si="20"/>
        <v>0</v>
      </c>
      <c r="I70" s="161">
        <f t="shared" si="20"/>
        <v>0</v>
      </c>
      <c r="J70" s="161">
        <f t="shared" si="20"/>
        <v>0</v>
      </c>
      <c r="K70" s="161">
        <f t="shared" si="20"/>
        <v>0</v>
      </c>
      <c r="L70" s="161">
        <f t="shared" si="20"/>
        <v>0</v>
      </c>
      <c r="M70" s="162">
        <f t="shared" si="20"/>
        <v>0</v>
      </c>
      <c r="N70" s="161">
        <f t="shared" si="20"/>
        <v>0</v>
      </c>
      <c r="O70" s="161">
        <f t="shared" si="20"/>
        <v>0</v>
      </c>
      <c r="P70" s="161">
        <f t="shared" si="20"/>
        <v>0</v>
      </c>
      <c r="Q70" s="161">
        <f t="shared" si="20"/>
        <v>0</v>
      </c>
      <c r="R70" s="163">
        <f t="shared" si="20"/>
        <v>0</v>
      </c>
      <c r="T70" s="151"/>
    </row>
    <row r="71" spans="1:20" ht="24.95" customHeight="1">
      <c r="A71" s="312"/>
      <c r="B71" s="321" t="e">
        <f>SUM(G71:R71)-SUM(#REF!)</f>
        <v>#REF!</v>
      </c>
      <c r="C71" s="312"/>
      <c r="D71" s="312"/>
      <c r="E71" s="13" t="s">
        <v>29</v>
      </c>
      <c r="F71" s="328" t="s">
        <v>290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T71" s="151"/>
    </row>
    <row r="72" spans="1:20" ht="24.95" customHeight="1">
      <c r="A72" s="312"/>
      <c r="B72" s="321" t="e">
        <f>SUM(G72:R72)-SUM(#REF!)</f>
        <v>#REF!</v>
      </c>
      <c r="C72" s="312"/>
      <c r="D72" s="312"/>
      <c r="E72" s="13" t="s">
        <v>29</v>
      </c>
      <c r="F72" s="328" t="s">
        <v>291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T72" s="151"/>
    </row>
    <row r="73" spans="1:20" ht="24.95" customHeight="1">
      <c r="A73" s="312"/>
      <c r="B73" s="321" t="e">
        <f>SUM(G73:R73)-SUM(#REF!)</f>
        <v>#REF!</v>
      </c>
      <c r="C73" s="312"/>
      <c r="D73" s="312"/>
      <c r="E73" s="13" t="s">
        <v>134</v>
      </c>
      <c r="F73" s="328" t="s">
        <v>302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T73" s="151"/>
    </row>
    <row r="74" spans="1:20" ht="24.95" customHeight="1">
      <c r="A74" s="312"/>
      <c r="B74" s="321" t="e">
        <f>SUM(G74:R74)-SUM(#REF!)</f>
        <v>#REF!</v>
      </c>
      <c r="C74" s="312"/>
      <c r="D74" s="312"/>
      <c r="E74" s="13" t="s">
        <v>153</v>
      </c>
      <c r="F74" s="328" t="s">
        <v>292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T74" s="151"/>
    </row>
    <row r="75" spans="1:20" ht="24.95" customHeight="1">
      <c r="A75" s="312"/>
      <c r="B75" s="321" t="e">
        <f>SUM(G75:R75)-SUM(#REF!)</f>
        <v>#REF!</v>
      </c>
      <c r="C75" s="312"/>
      <c r="D75" s="312"/>
      <c r="E75" s="13" t="s">
        <v>155</v>
      </c>
      <c r="F75" s="328" t="s">
        <v>294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T75" s="151"/>
    </row>
    <row r="76" spans="1:20" ht="24.95" customHeight="1">
      <c r="A76" s="312"/>
      <c r="B76" s="321" t="e">
        <f>SUM(G76:R76)-SUM(#REF!)</f>
        <v>#REF!</v>
      </c>
      <c r="C76" s="312"/>
      <c r="D76" s="312"/>
      <c r="E76" s="168" t="s">
        <v>44</v>
      </c>
      <c r="F76" s="263" t="s">
        <v>74</v>
      </c>
      <c r="G76" s="161">
        <f t="shared" ref="G76:R76" si="21">G77+G92</f>
        <v>0</v>
      </c>
      <c r="H76" s="161">
        <f t="shared" si="21"/>
        <v>0</v>
      </c>
      <c r="I76" s="161">
        <f t="shared" si="21"/>
        <v>0</v>
      </c>
      <c r="J76" s="161">
        <f t="shared" si="21"/>
        <v>0</v>
      </c>
      <c r="K76" s="161">
        <f t="shared" si="21"/>
        <v>0</v>
      </c>
      <c r="L76" s="161">
        <f t="shared" si="21"/>
        <v>0</v>
      </c>
      <c r="M76" s="162">
        <f t="shared" si="21"/>
        <v>0</v>
      </c>
      <c r="N76" s="161">
        <f t="shared" si="21"/>
        <v>0</v>
      </c>
      <c r="O76" s="161">
        <f t="shared" si="21"/>
        <v>0</v>
      </c>
      <c r="P76" s="161">
        <f t="shared" si="21"/>
        <v>0</v>
      </c>
      <c r="Q76" s="161">
        <f t="shared" si="21"/>
        <v>0</v>
      </c>
      <c r="R76" s="163">
        <f t="shared" si="21"/>
        <v>0</v>
      </c>
    </row>
    <row r="77" spans="1:20" ht="24.95" customHeight="1">
      <c r="A77" s="312"/>
      <c r="B77" s="321" t="e">
        <f>SUM(G77:R77)-SUM(#REF!)</f>
        <v>#REF!</v>
      </c>
      <c r="C77" s="312"/>
      <c r="D77" s="312"/>
      <c r="E77" s="168" t="s">
        <v>12</v>
      </c>
      <c r="F77" s="263" t="s">
        <v>295</v>
      </c>
      <c r="G77" s="161">
        <f t="shared" ref="G77:R77" si="22">G78+G83+G88</f>
        <v>0</v>
      </c>
      <c r="H77" s="161">
        <f t="shared" si="22"/>
        <v>0</v>
      </c>
      <c r="I77" s="161">
        <f t="shared" si="22"/>
        <v>0</v>
      </c>
      <c r="J77" s="161">
        <f t="shared" si="22"/>
        <v>0</v>
      </c>
      <c r="K77" s="161">
        <f t="shared" si="22"/>
        <v>0</v>
      </c>
      <c r="L77" s="161">
        <f t="shared" si="22"/>
        <v>0</v>
      </c>
      <c r="M77" s="162">
        <f t="shared" si="22"/>
        <v>0</v>
      </c>
      <c r="N77" s="161">
        <f t="shared" si="22"/>
        <v>0</v>
      </c>
      <c r="O77" s="161">
        <f t="shared" si="22"/>
        <v>0</v>
      </c>
      <c r="P77" s="161">
        <f t="shared" si="22"/>
        <v>0</v>
      </c>
      <c r="Q77" s="161">
        <f t="shared" si="22"/>
        <v>0</v>
      </c>
      <c r="R77" s="163">
        <f t="shared" si="22"/>
        <v>0</v>
      </c>
    </row>
    <row r="78" spans="1:20" ht="24.95" customHeight="1">
      <c r="A78" s="312"/>
      <c r="B78" s="321" t="e">
        <f>SUM(G78:R78)-SUM(#REF!)</f>
        <v>#REF!</v>
      </c>
      <c r="C78" s="312"/>
      <c r="D78" s="312"/>
      <c r="E78" s="168" t="s">
        <v>132</v>
      </c>
      <c r="F78" s="263" t="s">
        <v>274</v>
      </c>
      <c r="G78" s="161">
        <f t="shared" ref="G78:R78" si="23">G79+G80+G81+G82</f>
        <v>0</v>
      </c>
      <c r="H78" s="161">
        <f t="shared" si="23"/>
        <v>0</v>
      </c>
      <c r="I78" s="161">
        <f t="shared" si="23"/>
        <v>0</v>
      </c>
      <c r="J78" s="161">
        <f t="shared" si="23"/>
        <v>0</v>
      </c>
      <c r="K78" s="161">
        <f t="shared" si="23"/>
        <v>0</v>
      </c>
      <c r="L78" s="161">
        <f t="shared" si="23"/>
        <v>0</v>
      </c>
      <c r="M78" s="162">
        <f t="shared" si="23"/>
        <v>0</v>
      </c>
      <c r="N78" s="161">
        <f t="shared" si="23"/>
        <v>0</v>
      </c>
      <c r="O78" s="161">
        <f t="shared" si="23"/>
        <v>0</v>
      </c>
      <c r="P78" s="161">
        <f t="shared" si="23"/>
        <v>0</v>
      </c>
      <c r="Q78" s="161">
        <f t="shared" si="23"/>
        <v>0</v>
      </c>
      <c r="R78" s="163">
        <f t="shared" si="23"/>
        <v>0</v>
      </c>
      <c r="T78" s="129"/>
    </row>
    <row r="79" spans="1:20" ht="24.95" customHeight="1">
      <c r="A79" s="312"/>
      <c r="B79" s="321" t="e">
        <f>SUM(G79:R79)-SUM(#REF!)</f>
        <v>#REF!</v>
      </c>
      <c r="C79" s="312"/>
      <c r="D79" s="312"/>
      <c r="E79" s="13" t="s">
        <v>29</v>
      </c>
      <c r="F79" s="328" t="s">
        <v>275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T79" s="129"/>
    </row>
    <row r="80" spans="1:20" ht="24.95" customHeight="1">
      <c r="A80" s="312"/>
      <c r="B80" s="321" t="e">
        <f>SUM(G80:R80)-SUM(#REF!)</f>
        <v>#REF!</v>
      </c>
      <c r="C80" s="312"/>
      <c r="D80" s="312"/>
      <c r="E80" s="13" t="s">
        <v>29</v>
      </c>
      <c r="F80" s="328" t="s">
        <v>276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T80" s="129"/>
    </row>
    <row r="81" spans="1:20" ht="24.95" customHeight="1">
      <c r="A81" s="312"/>
      <c r="B81" s="321" t="e">
        <f>SUM(G81:R81)-SUM(#REF!)</f>
        <v>#REF!</v>
      </c>
      <c r="C81" s="312"/>
      <c r="D81" s="312"/>
      <c r="E81" s="13" t="s">
        <v>29</v>
      </c>
      <c r="F81" s="328" t="s">
        <v>277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T81" s="129"/>
    </row>
    <row r="82" spans="1:20" ht="24.95" customHeight="1">
      <c r="A82" s="312"/>
      <c r="B82" s="321" t="e">
        <f>SUM(G82:R82)-SUM(#REF!)</f>
        <v>#REF!</v>
      </c>
      <c r="C82" s="312"/>
      <c r="D82" s="312"/>
      <c r="E82" s="13" t="s">
        <v>29</v>
      </c>
      <c r="F82" s="328" t="s">
        <v>303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T82" s="129"/>
    </row>
    <row r="83" spans="1:20" ht="24.95" customHeight="1">
      <c r="A83" s="312"/>
      <c r="B83" s="321" t="e">
        <f>SUM(G83:R83)-SUM(#REF!)</f>
        <v>#REF!</v>
      </c>
      <c r="C83" s="312"/>
      <c r="D83" s="312"/>
      <c r="E83" s="168" t="s">
        <v>134</v>
      </c>
      <c r="F83" s="263" t="s">
        <v>279</v>
      </c>
      <c r="G83" s="161">
        <f t="shared" ref="G83:R83" si="24">G84+G85+G86+G87</f>
        <v>0</v>
      </c>
      <c r="H83" s="161">
        <f t="shared" si="24"/>
        <v>0</v>
      </c>
      <c r="I83" s="161">
        <f t="shared" si="24"/>
        <v>0</v>
      </c>
      <c r="J83" s="161">
        <f t="shared" si="24"/>
        <v>0</v>
      </c>
      <c r="K83" s="161">
        <f t="shared" si="24"/>
        <v>0</v>
      </c>
      <c r="L83" s="161">
        <f t="shared" si="24"/>
        <v>0</v>
      </c>
      <c r="M83" s="162">
        <f t="shared" si="24"/>
        <v>0</v>
      </c>
      <c r="N83" s="161">
        <f t="shared" si="24"/>
        <v>0</v>
      </c>
      <c r="O83" s="161">
        <f t="shared" si="24"/>
        <v>0</v>
      </c>
      <c r="P83" s="161">
        <f t="shared" si="24"/>
        <v>0</v>
      </c>
      <c r="Q83" s="161">
        <f t="shared" si="24"/>
        <v>0</v>
      </c>
      <c r="R83" s="163">
        <f t="shared" si="24"/>
        <v>0</v>
      </c>
      <c r="T83" s="129"/>
    </row>
    <row r="84" spans="1:20" ht="24.95" customHeight="1">
      <c r="A84" s="312"/>
      <c r="B84" s="321" t="e">
        <f>SUM(G84:R84)-SUM(#REF!)</f>
        <v>#REF!</v>
      </c>
      <c r="C84" s="312"/>
      <c r="D84" s="312"/>
      <c r="E84" s="13" t="s">
        <v>29</v>
      </c>
      <c r="F84" s="328" t="s">
        <v>275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T84" s="129"/>
    </row>
    <row r="85" spans="1:20" ht="24.95" customHeight="1">
      <c r="A85" s="312"/>
      <c r="B85" s="321" t="e">
        <f>SUM(G85:R85)-SUM(#REF!)</f>
        <v>#REF!</v>
      </c>
      <c r="C85" s="312"/>
      <c r="D85" s="312"/>
      <c r="E85" s="13" t="s">
        <v>29</v>
      </c>
      <c r="F85" s="328" t="s">
        <v>276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T85" s="129"/>
    </row>
    <row r="86" spans="1:20" ht="24.95" customHeight="1">
      <c r="A86" s="312"/>
      <c r="B86" s="321" t="e">
        <f>SUM(G86:R86)-SUM(#REF!)</f>
        <v>#REF!</v>
      </c>
      <c r="C86" s="312"/>
      <c r="D86" s="312"/>
      <c r="E86" s="13" t="s">
        <v>29</v>
      </c>
      <c r="F86" s="328" t="s">
        <v>277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T86" s="129"/>
    </row>
    <row r="87" spans="1:20" ht="24.95" customHeight="1">
      <c r="A87" s="312"/>
      <c r="B87" s="321" t="e">
        <f>SUM(G87:R87)-SUM(#REF!)</f>
        <v>#REF!</v>
      </c>
      <c r="C87" s="312"/>
      <c r="D87" s="312"/>
      <c r="E87" s="13" t="s">
        <v>29</v>
      </c>
      <c r="F87" s="328" t="s">
        <v>296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T87" s="129"/>
    </row>
    <row r="88" spans="1:20" ht="24.95" customHeight="1">
      <c r="A88" s="312"/>
      <c r="B88" s="321" t="e">
        <f>SUM(G88:R88)-SUM(#REF!)</f>
        <v>#REF!</v>
      </c>
      <c r="C88" s="312"/>
      <c r="D88" s="312"/>
      <c r="E88" s="168" t="s">
        <v>153</v>
      </c>
      <c r="F88" s="263" t="s">
        <v>297</v>
      </c>
      <c r="G88" s="161">
        <f t="shared" ref="G88:R88" si="25">G89+G90+G91</f>
        <v>0</v>
      </c>
      <c r="H88" s="161">
        <f t="shared" si="25"/>
        <v>0</v>
      </c>
      <c r="I88" s="161">
        <f t="shared" si="25"/>
        <v>0</v>
      </c>
      <c r="J88" s="161">
        <f t="shared" si="25"/>
        <v>0</v>
      </c>
      <c r="K88" s="161">
        <f t="shared" si="25"/>
        <v>0</v>
      </c>
      <c r="L88" s="161">
        <f t="shared" si="25"/>
        <v>0</v>
      </c>
      <c r="M88" s="162">
        <f t="shared" si="25"/>
        <v>0</v>
      </c>
      <c r="N88" s="161">
        <f t="shared" si="25"/>
        <v>0</v>
      </c>
      <c r="O88" s="161">
        <f t="shared" si="25"/>
        <v>0</v>
      </c>
      <c r="P88" s="161">
        <f t="shared" si="25"/>
        <v>0</v>
      </c>
      <c r="Q88" s="161">
        <f t="shared" si="25"/>
        <v>0</v>
      </c>
      <c r="R88" s="163">
        <f t="shared" si="25"/>
        <v>0</v>
      </c>
      <c r="T88" s="150"/>
    </row>
    <row r="89" spans="1:20" ht="24.95" customHeight="1">
      <c r="A89" s="312"/>
      <c r="B89" s="321" t="e">
        <f>SUM(G89:R89)-SUM(#REF!)</f>
        <v>#REF!</v>
      </c>
      <c r="C89" s="312"/>
      <c r="D89" s="312"/>
      <c r="E89" s="13" t="s">
        <v>29</v>
      </c>
      <c r="F89" s="328" t="s">
        <v>304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T89" s="150"/>
    </row>
    <row r="90" spans="1:20" ht="24.95" customHeight="1">
      <c r="A90" s="312"/>
      <c r="B90" s="321" t="e">
        <f>SUM(G90:R90)-SUM(#REF!)</f>
        <v>#REF!</v>
      </c>
      <c r="C90" s="312"/>
      <c r="D90" s="312"/>
      <c r="E90" s="13" t="s">
        <v>29</v>
      </c>
      <c r="F90" s="328" t="s">
        <v>298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T90" s="150"/>
    </row>
    <row r="91" spans="1:20" ht="24.95" customHeight="1">
      <c r="A91" s="312"/>
      <c r="B91" s="321" t="e">
        <f>SUM(G91:R91)-SUM(#REF!)</f>
        <v>#REF!</v>
      </c>
      <c r="C91" s="312"/>
      <c r="D91" s="312"/>
      <c r="E91" s="13" t="s">
        <v>29</v>
      </c>
      <c r="F91" s="328" t="s">
        <v>299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T91" s="150"/>
    </row>
    <row r="92" spans="1:20" ht="24.95" customHeight="1">
      <c r="A92" s="312"/>
      <c r="B92" s="321" t="e">
        <f>SUM(G92:R92)-SUM(#REF!)</f>
        <v>#REF!</v>
      </c>
      <c r="C92" s="312"/>
      <c r="D92" s="312"/>
      <c r="E92" s="13" t="s">
        <v>13</v>
      </c>
      <c r="F92" s="328" t="s">
        <v>300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T92" s="150"/>
    </row>
    <row r="93" spans="1:20" ht="24.95" customHeight="1">
      <c r="A93" s="312"/>
      <c r="B93" s="321" t="e">
        <f>SUM(G93:R93)-SUM(#REF!)</f>
        <v>#REF!</v>
      </c>
      <c r="C93" s="312"/>
      <c r="D93" s="312"/>
      <c r="E93" s="13" t="s">
        <v>45</v>
      </c>
      <c r="F93" s="338" t="s">
        <v>301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T93" s="150"/>
    </row>
    <row r="94" spans="1:20" ht="24.95" customHeight="1">
      <c r="A94" s="312"/>
      <c r="B94" s="321" t="e">
        <f>SUM(G94:R94)-SUM(#REF!)</f>
        <v>#REF!</v>
      </c>
      <c r="C94" s="312"/>
      <c r="D94" s="312"/>
      <c r="E94" s="19" t="s">
        <v>32</v>
      </c>
      <c r="F94" s="339" t="s">
        <v>75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T94" s="129"/>
    </row>
    <row r="95" spans="1:20" ht="24.95" customHeight="1" thickBot="1">
      <c r="A95" s="312"/>
      <c r="B95" s="321" t="e">
        <f>SUM(G95:R95)-SUM(#REF!)</f>
        <v>#REF!</v>
      </c>
      <c r="C95" s="312"/>
      <c r="D95" s="312"/>
      <c r="E95" s="19" t="s">
        <v>33</v>
      </c>
      <c r="F95" s="339" t="s">
        <v>76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T95" s="129"/>
    </row>
    <row r="96" spans="1:20" ht="24.95" customHeight="1" thickTop="1" thickBot="1">
      <c r="A96" s="312"/>
      <c r="B96" s="321" t="e">
        <f>SUM(G96:R96)-SUM(#REF!)</f>
        <v>#REF!</v>
      </c>
      <c r="C96" s="312"/>
      <c r="D96" s="312"/>
      <c r="E96" s="389" t="s">
        <v>393</v>
      </c>
      <c r="F96" s="390"/>
      <c r="G96" s="169">
        <f>G51+G9+G94+G95</f>
        <v>0</v>
      </c>
      <c r="H96" s="170">
        <f t="shared" ref="H96:R96" si="26">H51+H9+H94+H95</f>
        <v>0</v>
      </c>
      <c r="I96" s="170">
        <f t="shared" si="26"/>
        <v>0</v>
      </c>
      <c r="J96" s="171">
        <f t="shared" si="26"/>
        <v>0</v>
      </c>
      <c r="K96" s="208">
        <f t="shared" si="26"/>
        <v>0</v>
      </c>
      <c r="L96" s="171">
        <f t="shared" si="26"/>
        <v>0</v>
      </c>
      <c r="M96" s="208">
        <f t="shared" si="26"/>
        <v>0</v>
      </c>
      <c r="N96" s="170">
        <f t="shared" si="26"/>
        <v>0</v>
      </c>
      <c r="O96" s="170">
        <f t="shared" si="26"/>
        <v>0</v>
      </c>
      <c r="P96" s="170">
        <f t="shared" si="26"/>
        <v>0</v>
      </c>
      <c r="Q96" s="170">
        <f t="shared" si="26"/>
        <v>0</v>
      </c>
      <c r="R96" s="172">
        <f t="shared" si="26"/>
        <v>0</v>
      </c>
      <c r="T96" s="151"/>
    </row>
    <row r="97" spans="1:20" s="115" customFormat="1" ht="24.95" customHeight="1" thickTop="1">
      <c r="A97" s="312"/>
      <c r="B97" s="313"/>
      <c r="C97" s="312"/>
      <c r="D97" s="312"/>
      <c r="E97" s="127"/>
      <c r="F97" s="127"/>
      <c r="G97" s="68" t="str">
        <f t="shared" ref="G97:R97" si="27">IF(ROUND(G268,2)=ROUND(G96,2),"zgoda",G268-G96)</f>
        <v>zgoda</v>
      </c>
      <c r="H97" s="68" t="str">
        <f t="shared" si="27"/>
        <v>zgoda</v>
      </c>
      <c r="I97" s="68" t="str">
        <f t="shared" si="27"/>
        <v>zgoda</v>
      </c>
      <c r="J97" s="68" t="str">
        <f t="shared" si="27"/>
        <v>zgoda</v>
      </c>
      <c r="K97" s="68" t="str">
        <f t="shared" si="27"/>
        <v>zgoda</v>
      </c>
      <c r="L97" s="68" t="str">
        <f t="shared" si="27"/>
        <v>zgoda</v>
      </c>
      <c r="M97" s="68" t="str">
        <f t="shared" si="27"/>
        <v>zgoda</v>
      </c>
      <c r="N97" s="68" t="str">
        <f t="shared" si="27"/>
        <v>zgoda</v>
      </c>
      <c r="O97" s="68" t="str">
        <f t="shared" si="27"/>
        <v>zgoda</v>
      </c>
      <c r="P97" s="68" t="str">
        <f t="shared" si="27"/>
        <v>zgoda</v>
      </c>
      <c r="Q97" s="68" t="str">
        <f t="shared" si="27"/>
        <v>zgoda</v>
      </c>
      <c r="R97" s="68" t="str">
        <f t="shared" si="27"/>
        <v>zgoda</v>
      </c>
      <c r="S97" s="127"/>
      <c r="T97" s="151"/>
    </row>
    <row r="98" spans="1:20" s="115" customFormat="1" ht="24.95" hidden="1" customHeight="1">
      <c r="A98" s="312"/>
      <c r="B98" s="313"/>
      <c r="C98" s="312"/>
      <c r="D98" s="312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51"/>
    </row>
    <row r="99" spans="1:20" s="115" customFormat="1" ht="24.95" hidden="1" customHeight="1">
      <c r="A99" s="312"/>
      <c r="B99" s="313"/>
      <c r="C99" s="312"/>
      <c r="D99" s="312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51"/>
    </row>
    <row r="100" spans="1:20" s="115" customFormat="1" ht="24.95" hidden="1" customHeight="1">
      <c r="A100" s="312"/>
      <c r="B100" s="313"/>
      <c r="C100" s="312"/>
      <c r="D100" s="312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51"/>
    </row>
    <row r="101" spans="1:20" s="115" customFormat="1" ht="24.95" hidden="1" customHeight="1">
      <c r="A101" s="312"/>
      <c r="B101" s="313"/>
      <c r="C101" s="312"/>
      <c r="D101" s="312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51"/>
    </row>
    <row r="102" spans="1:20" s="115" customFormat="1" ht="24.95" hidden="1" customHeight="1">
      <c r="A102" s="312"/>
      <c r="B102" s="313"/>
      <c r="C102" s="312"/>
      <c r="D102" s="312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51"/>
    </row>
    <row r="103" spans="1:20" s="115" customFormat="1" ht="24.95" hidden="1" customHeight="1">
      <c r="A103" s="312"/>
      <c r="B103" s="313"/>
      <c r="C103" s="312"/>
      <c r="D103" s="312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51"/>
    </row>
    <row r="104" spans="1:20" s="115" customFormat="1" ht="24.95" hidden="1" customHeight="1">
      <c r="A104" s="312"/>
      <c r="B104" s="313"/>
      <c r="C104" s="312"/>
      <c r="D104" s="312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51"/>
    </row>
    <row r="105" spans="1:20" s="115" customFormat="1" ht="24.95" hidden="1" customHeight="1">
      <c r="A105" s="312"/>
      <c r="B105" s="313"/>
      <c r="C105" s="312"/>
      <c r="D105" s="312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51"/>
    </row>
    <row r="106" spans="1:20" s="115" customFormat="1" ht="24.95" hidden="1" customHeight="1">
      <c r="A106" s="312"/>
      <c r="B106" s="313"/>
      <c r="C106" s="312"/>
      <c r="D106" s="312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51"/>
    </row>
    <row r="107" spans="1:20" s="115" customFormat="1" ht="24.95" hidden="1" customHeight="1">
      <c r="A107" s="312"/>
      <c r="B107" s="313"/>
      <c r="C107" s="312"/>
      <c r="D107" s="312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51"/>
    </row>
    <row r="108" spans="1:20" s="115" customFormat="1" ht="24.95" hidden="1" customHeight="1">
      <c r="A108" s="312"/>
      <c r="B108" s="313"/>
      <c r="C108" s="312"/>
      <c r="D108" s="312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51"/>
    </row>
    <row r="109" spans="1:20" s="115" customFormat="1" ht="24.95" hidden="1" customHeight="1">
      <c r="A109" s="312"/>
      <c r="B109" s="313"/>
      <c r="C109" s="312"/>
      <c r="D109" s="312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51"/>
    </row>
    <row r="110" spans="1:20" s="115" customFormat="1" ht="24.95" hidden="1" customHeight="1">
      <c r="A110" s="312"/>
      <c r="B110" s="313"/>
      <c r="C110" s="312"/>
      <c r="D110" s="312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51"/>
    </row>
    <row r="111" spans="1:20" s="115" customFormat="1" ht="24.95" hidden="1" customHeight="1">
      <c r="A111" s="312"/>
      <c r="B111" s="313"/>
      <c r="C111" s="312"/>
      <c r="D111" s="312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51"/>
    </row>
    <row r="112" spans="1:20" s="115" customFormat="1" ht="24.95" hidden="1" customHeight="1">
      <c r="A112" s="312"/>
      <c r="B112" s="313"/>
      <c r="C112" s="312"/>
      <c r="D112" s="312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51"/>
    </row>
    <row r="113" spans="1:20" s="115" customFormat="1" ht="24.95" hidden="1" customHeight="1">
      <c r="A113" s="312"/>
      <c r="B113" s="313"/>
      <c r="C113" s="312"/>
      <c r="D113" s="312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51"/>
    </row>
    <row r="114" spans="1:20" s="115" customFormat="1" ht="24.95" hidden="1" customHeight="1">
      <c r="A114" s="312"/>
      <c r="B114" s="313"/>
      <c r="C114" s="312"/>
      <c r="D114" s="312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51"/>
    </row>
    <row r="115" spans="1:20" s="115" customFormat="1" ht="24.95" hidden="1" customHeight="1">
      <c r="A115" s="312"/>
      <c r="B115" s="313"/>
      <c r="C115" s="312"/>
      <c r="D115" s="312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51"/>
    </row>
    <row r="116" spans="1:20" s="115" customFormat="1" ht="24.95" hidden="1" customHeight="1">
      <c r="A116" s="312"/>
      <c r="B116" s="313"/>
      <c r="C116" s="312"/>
      <c r="D116" s="312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51"/>
    </row>
    <row r="117" spans="1:20" s="115" customFormat="1" ht="24.95" hidden="1" customHeight="1">
      <c r="A117" s="312"/>
      <c r="B117" s="313"/>
      <c r="C117" s="312"/>
      <c r="D117" s="312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51"/>
    </row>
    <row r="118" spans="1:20" s="115" customFormat="1" ht="24.95" hidden="1" customHeight="1">
      <c r="A118" s="312"/>
      <c r="B118" s="313"/>
      <c r="C118" s="312"/>
      <c r="D118" s="312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51"/>
    </row>
    <row r="119" spans="1:20" s="115" customFormat="1" ht="24.95" hidden="1" customHeight="1">
      <c r="A119" s="312"/>
      <c r="B119" s="313"/>
      <c r="C119" s="312"/>
      <c r="D119" s="312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51"/>
    </row>
    <row r="120" spans="1:20" s="115" customFormat="1" ht="24.95" hidden="1" customHeight="1">
      <c r="A120" s="312"/>
      <c r="B120" s="313"/>
      <c r="C120" s="312"/>
      <c r="D120" s="312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51"/>
    </row>
    <row r="121" spans="1:20" s="115" customFormat="1" ht="24.95" hidden="1" customHeight="1">
      <c r="A121" s="312"/>
      <c r="B121" s="313"/>
      <c r="C121" s="312"/>
      <c r="D121" s="312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51"/>
    </row>
    <row r="122" spans="1:20" s="115" customFormat="1" ht="24.95" hidden="1" customHeight="1">
      <c r="A122" s="312"/>
      <c r="B122" s="313"/>
      <c r="C122" s="312"/>
      <c r="D122" s="312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51"/>
    </row>
    <row r="123" spans="1:20" s="115" customFormat="1" ht="24.95" hidden="1" customHeight="1">
      <c r="A123" s="312"/>
      <c r="B123" s="313"/>
      <c r="C123" s="312"/>
      <c r="D123" s="312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51"/>
    </row>
    <row r="124" spans="1:20" s="115" customFormat="1" ht="24.95" hidden="1" customHeight="1">
      <c r="A124" s="312"/>
      <c r="B124" s="313"/>
      <c r="C124" s="312"/>
      <c r="D124" s="312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51"/>
    </row>
    <row r="125" spans="1:20" s="115" customFormat="1" ht="24.95" hidden="1" customHeight="1">
      <c r="A125" s="312"/>
      <c r="B125" s="313"/>
      <c r="C125" s="312"/>
      <c r="D125" s="312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51"/>
    </row>
    <row r="126" spans="1:20" s="115" customFormat="1" ht="24.95" hidden="1" customHeight="1">
      <c r="A126" s="312"/>
      <c r="B126" s="313"/>
      <c r="C126" s="312"/>
      <c r="D126" s="312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51"/>
    </row>
    <row r="127" spans="1:20" s="115" customFormat="1" ht="24.95" hidden="1" customHeight="1">
      <c r="A127" s="312"/>
      <c r="B127" s="313"/>
      <c r="C127" s="312"/>
      <c r="D127" s="312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51"/>
    </row>
    <row r="128" spans="1:20" s="115" customFormat="1" ht="24.95" hidden="1" customHeight="1">
      <c r="A128" s="312"/>
      <c r="B128" s="313"/>
      <c r="C128" s="312"/>
      <c r="D128" s="312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51"/>
    </row>
    <row r="129" spans="1:20" s="115" customFormat="1" ht="24.95" hidden="1" customHeight="1">
      <c r="A129" s="312"/>
      <c r="B129" s="313"/>
      <c r="C129" s="312"/>
      <c r="D129" s="312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51"/>
    </row>
    <row r="130" spans="1:20" s="115" customFormat="1" ht="24.95" hidden="1" customHeight="1">
      <c r="A130" s="312"/>
      <c r="B130" s="313"/>
      <c r="C130" s="312"/>
      <c r="D130" s="312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51"/>
    </row>
    <row r="131" spans="1:20" s="115" customFormat="1" ht="24.95" hidden="1" customHeight="1">
      <c r="A131" s="312"/>
      <c r="B131" s="313"/>
      <c r="C131" s="312"/>
      <c r="D131" s="312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51"/>
    </row>
    <row r="132" spans="1:20" s="115" customFormat="1" ht="24.95" hidden="1" customHeight="1">
      <c r="A132" s="312"/>
      <c r="B132" s="313"/>
      <c r="C132" s="312"/>
      <c r="D132" s="312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51"/>
    </row>
    <row r="133" spans="1:20" s="115" customFormat="1" ht="24.95" hidden="1" customHeight="1">
      <c r="A133" s="312"/>
      <c r="B133" s="313"/>
      <c r="C133" s="312"/>
      <c r="D133" s="312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51"/>
    </row>
    <row r="134" spans="1:20" s="115" customFormat="1" ht="24.95" hidden="1" customHeight="1">
      <c r="A134" s="312"/>
      <c r="B134" s="313"/>
      <c r="C134" s="312"/>
      <c r="D134" s="312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51"/>
    </row>
    <row r="135" spans="1:20" s="115" customFormat="1" ht="24.95" hidden="1" customHeight="1">
      <c r="A135" s="312"/>
      <c r="B135" s="313"/>
      <c r="C135" s="312"/>
      <c r="D135" s="312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51"/>
    </row>
    <row r="136" spans="1:20" s="115" customFormat="1" ht="24.95" hidden="1" customHeight="1">
      <c r="A136" s="312"/>
      <c r="B136" s="313"/>
      <c r="C136" s="312"/>
      <c r="D136" s="312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51"/>
    </row>
    <row r="137" spans="1:20" s="115" customFormat="1" ht="24.95" hidden="1" customHeight="1">
      <c r="A137" s="312"/>
      <c r="B137" s="313"/>
      <c r="C137" s="312"/>
      <c r="D137" s="312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51"/>
    </row>
    <row r="138" spans="1:20" s="115" customFormat="1" ht="24.95" hidden="1" customHeight="1">
      <c r="A138" s="312"/>
      <c r="B138" s="313"/>
      <c r="C138" s="312"/>
      <c r="D138" s="312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51"/>
    </row>
    <row r="139" spans="1:20" s="115" customFormat="1" ht="24.95" hidden="1" customHeight="1">
      <c r="A139" s="312"/>
      <c r="B139" s="313"/>
      <c r="C139" s="312"/>
      <c r="D139" s="312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51"/>
    </row>
    <row r="140" spans="1:20" s="115" customFormat="1" ht="24.95" hidden="1" customHeight="1">
      <c r="A140" s="312"/>
      <c r="B140" s="313"/>
      <c r="C140" s="312"/>
      <c r="D140" s="312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51"/>
    </row>
    <row r="141" spans="1:20" s="115" customFormat="1" ht="24.95" hidden="1" customHeight="1">
      <c r="A141" s="312"/>
      <c r="B141" s="313"/>
      <c r="C141" s="312"/>
      <c r="D141" s="312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51"/>
    </row>
    <row r="142" spans="1:20" s="115" customFormat="1" ht="24.95" hidden="1" customHeight="1">
      <c r="A142" s="312"/>
      <c r="B142" s="313"/>
      <c r="C142" s="312"/>
      <c r="D142" s="312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51"/>
    </row>
    <row r="143" spans="1:20" s="115" customFormat="1" ht="24.95" hidden="1" customHeight="1">
      <c r="A143" s="312"/>
      <c r="B143" s="313"/>
      <c r="C143" s="312"/>
      <c r="D143" s="312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51"/>
    </row>
    <row r="144" spans="1:20" s="115" customFormat="1" ht="24.95" hidden="1" customHeight="1">
      <c r="A144" s="312"/>
      <c r="B144" s="313"/>
      <c r="C144" s="312"/>
      <c r="D144" s="312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51"/>
    </row>
    <row r="145" spans="1:20" s="115" customFormat="1" ht="24.95" hidden="1" customHeight="1">
      <c r="A145" s="312"/>
      <c r="B145" s="313"/>
      <c r="C145" s="312"/>
      <c r="D145" s="312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51"/>
    </row>
    <row r="146" spans="1:20" s="115" customFormat="1" ht="24.95" hidden="1" customHeight="1">
      <c r="A146" s="312"/>
      <c r="B146" s="313"/>
      <c r="C146" s="312"/>
      <c r="D146" s="312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51"/>
    </row>
    <row r="147" spans="1:20" s="115" customFormat="1" ht="24.95" hidden="1" customHeight="1">
      <c r="A147" s="312"/>
      <c r="B147" s="313"/>
      <c r="C147" s="312"/>
      <c r="D147" s="312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51"/>
    </row>
    <row r="148" spans="1:20" s="115" customFormat="1" ht="24.95" hidden="1" customHeight="1">
      <c r="A148" s="312"/>
      <c r="B148" s="313"/>
      <c r="C148" s="312"/>
      <c r="D148" s="312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51"/>
    </row>
    <row r="149" spans="1:20" s="115" customFormat="1" ht="24.95" hidden="1" customHeight="1">
      <c r="A149" s="312"/>
      <c r="B149" s="313"/>
      <c r="C149" s="312"/>
      <c r="D149" s="312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51"/>
    </row>
    <row r="150" spans="1:20" s="115" customFormat="1" ht="24.95" hidden="1" customHeight="1">
      <c r="A150" s="312"/>
      <c r="B150" s="313"/>
      <c r="C150" s="312"/>
      <c r="D150" s="312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51"/>
    </row>
    <row r="151" spans="1:20" s="115" customFormat="1" ht="24.95" hidden="1" customHeight="1">
      <c r="A151" s="312"/>
      <c r="B151" s="313"/>
      <c r="C151" s="312"/>
      <c r="D151" s="312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51"/>
    </row>
    <row r="152" spans="1:20" s="115" customFormat="1" ht="24.95" hidden="1" customHeight="1">
      <c r="A152" s="312"/>
      <c r="B152" s="313"/>
      <c r="C152" s="312"/>
      <c r="D152" s="312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51"/>
    </row>
    <row r="153" spans="1:20" s="115" customFormat="1" ht="24.95" hidden="1" customHeight="1">
      <c r="A153" s="312"/>
      <c r="B153" s="313"/>
      <c r="C153" s="312"/>
      <c r="D153" s="312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51"/>
    </row>
    <row r="154" spans="1:20" s="115" customFormat="1" ht="24.95" hidden="1" customHeight="1">
      <c r="A154" s="312"/>
      <c r="B154" s="313"/>
      <c r="C154" s="312"/>
      <c r="D154" s="312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51"/>
    </row>
    <row r="155" spans="1:20" s="115" customFormat="1" ht="24.95" hidden="1" customHeight="1">
      <c r="A155" s="312"/>
      <c r="B155" s="313"/>
      <c r="C155" s="312"/>
      <c r="D155" s="312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51"/>
    </row>
    <row r="156" spans="1:20" s="115" customFormat="1" ht="24.95" hidden="1" customHeight="1">
      <c r="A156" s="312"/>
      <c r="B156" s="313"/>
      <c r="C156" s="312"/>
      <c r="D156" s="312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51"/>
    </row>
    <row r="157" spans="1:20" s="115" customFormat="1" ht="24.95" hidden="1" customHeight="1">
      <c r="A157" s="312"/>
      <c r="B157" s="313"/>
      <c r="C157" s="312"/>
      <c r="D157" s="312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51"/>
    </row>
    <row r="158" spans="1:20" s="115" customFormat="1" ht="24.95" hidden="1" customHeight="1">
      <c r="A158" s="312"/>
      <c r="B158" s="313"/>
      <c r="C158" s="312"/>
      <c r="D158" s="312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51"/>
    </row>
    <row r="159" spans="1:20" s="115" customFormat="1" ht="24.95" hidden="1" customHeight="1">
      <c r="A159" s="312"/>
      <c r="B159" s="313"/>
      <c r="C159" s="312"/>
      <c r="D159" s="312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51"/>
    </row>
    <row r="160" spans="1:20" s="115" customFormat="1" ht="24.95" hidden="1" customHeight="1">
      <c r="A160" s="312"/>
      <c r="B160" s="313"/>
      <c r="C160" s="312"/>
      <c r="D160" s="312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51"/>
    </row>
    <row r="161" spans="1:20" s="115" customFormat="1" ht="24.95" hidden="1" customHeight="1">
      <c r="A161" s="312"/>
      <c r="B161" s="313"/>
      <c r="C161" s="312"/>
      <c r="D161" s="312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51"/>
    </row>
    <row r="162" spans="1:20" s="115" customFormat="1" ht="24.95" hidden="1" customHeight="1">
      <c r="A162" s="312"/>
      <c r="B162" s="313"/>
      <c r="C162" s="312"/>
      <c r="D162" s="312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51"/>
    </row>
    <row r="163" spans="1:20" s="115" customFormat="1" ht="24.95" hidden="1" customHeight="1">
      <c r="A163" s="312"/>
      <c r="B163" s="313"/>
      <c r="C163" s="312"/>
      <c r="D163" s="312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51"/>
    </row>
    <row r="164" spans="1:20" s="115" customFormat="1" ht="24.95" hidden="1" customHeight="1">
      <c r="A164" s="312"/>
      <c r="B164" s="313"/>
      <c r="C164" s="312"/>
      <c r="D164" s="312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51"/>
    </row>
    <row r="165" spans="1:20" s="115" customFormat="1" ht="24.95" hidden="1" customHeight="1">
      <c r="A165" s="312"/>
      <c r="B165" s="313"/>
      <c r="C165" s="312"/>
      <c r="D165" s="312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51"/>
    </row>
    <row r="166" spans="1:20" s="115" customFormat="1" ht="24.95" hidden="1" customHeight="1">
      <c r="A166" s="312"/>
      <c r="B166" s="313"/>
      <c r="C166" s="312"/>
      <c r="D166" s="312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51"/>
    </row>
    <row r="167" spans="1:20" s="115" customFormat="1" ht="24.95" hidden="1" customHeight="1">
      <c r="A167" s="312"/>
      <c r="B167" s="313"/>
      <c r="C167" s="312"/>
      <c r="D167" s="312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51"/>
    </row>
    <row r="168" spans="1:20" s="115" customFormat="1" ht="24.95" hidden="1" customHeight="1">
      <c r="A168" s="312"/>
      <c r="B168" s="313"/>
      <c r="C168" s="312"/>
      <c r="D168" s="312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51"/>
    </row>
    <row r="169" spans="1:20" s="115" customFormat="1" ht="24.95" hidden="1" customHeight="1">
      <c r="A169" s="312"/>
      <c r="B169" s="313"/>
      <c r="C169" s="312"/>
      <c r="D169" s="312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51"/>
    </row>
    <row r="170" spans="1:20" s="115" customFormat="1" ht="24.95" hidden="1" customHeight="1">
      <c r="A170" s="312"/>
      <c r="B170" s="313"/>
      <c r="C170" s="312"/>
      <c r="D170" s="312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51"/>
    </row>
    <row r="171" spans="1:20" s="115" customFormat="1" ht="24.95" hidden="1" customHeight="1">
      <c r="A171" s="312"/>
      <c r="B171" s="313"/>
      <c r="C171" s="312"/>
      <c r="D171" s="312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51"/>
    </row>
    <row r="172" spans="1:20" s="115" customFormat="1" ht="24.95" hidden="1" customHeight="1">
      <c r="A172" s="312"/>
      <c r="B172" s="313"/>
      <c r="C172" s="312"/>
      <c r="D172" s="312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51"/>
    </row>
    <row r="173" spans="1:20" s="115" customFormat="1" ht="24.95" hidden="1" customHeight="1">
      <c r="A173" s="312"/>
      <c r="B173" s="313"/>
      <c r="C173" s="312"/>
      <c r="D173" s="312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51"/>
    </row>
    <row r="174" spans="1:20" s="115" customFormat="1" ht="24.95" hidden="1" customHeight="1">
      <c r="A174" s="312"/>
      <c r="B174" s="313"/>
      <c r="C174" s="312"/>
      <c r="D174" s="312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51"/>
    </row>
    <row r="175" spans="1:20" s="115" customFormat="1" ht="24.95" hidden="1" customHeight="1">
      <c r="A175" s="312"/>
      <c r="B175" s="313"/>
      <c r="C175" s="312"/>
      <c r="D175" s="312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51"/>
    </row>
    <row r="176" spans="1:20" s="115" customFormat="1" ht="24.95" hidden="1" customHeight="1">
      <c r="A176" s="312"/>
      <c r="B176" s="313"/>
      <c r="C176" s="312"/>
      <c r="D176" s="312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51"/>
    </row>
    <row r="177" spans="1:20" s="115" customFormat="1" ht="24.95" hidden="1" customHeight="1">
      <c r="A177" s="312"/>
      <c r="B177" s="313"/>
      <c r="C177" s="312"/>
      <c r="D177" s="312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51"/>
    </row>
    <row r="178" spans="1:20" s="115" customFormat="1" ht="24.95" hidden="1" customHeight="1">
      <c r="A178" s="312"/>
      <c r="B178" s="313"/>
      <c r="C178" s="312"/>
      <c r="D178" s="312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51"/>
    </row>
    <row r="179" spans="1:20" s="115" customFormat="1" ht="24.95" hidden="1" customHeight="1">
      <c r="A179" s="312"/>
      <c r="B179" s="313"/>
      <c r="C179" s="312"/>
      <c r="D179" s="312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51"/>
    </row>
    <row r="180" spans="1:20" s="115" customFormat="1" ht="24.95" hidden="1" customHeight="1">
      <c r="A180" s="312"/>
      <c r="B180" s="313"/>
      <c r="C180" s="312"/>
      <c r="D180" s="312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51"/>
    </row>
    <row r="181" spans="1:20" s="115" customFormat="1" ht="24.95" hidden="1" customHeight="1">
      <c r="A181" s="312"/>
      <c r="B181" s="313"/>
      <c r="C181" s="312"/>
      <c r="D181" s="312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51"/>
    </row>
    <row r="182" spans="1:20" s="115" customFormat="1" ht="24.95" hidden="1" customHeight="1">
      <c r="A182" s="312"/>
      <c r="B182" s="313"/>
      <c r="C182" s="312"/>
      <c r="D182" s="312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51"/>
    </row>
    <row r="183" spans="1:20" s="115" customFormat="1" ht="24.95" hidden="1" customHeight="1">
      <c r="A183" s="312"/>
      <c r="B183" s="313"/>
      <c r="C183" s="312"/>
      <c r="D183" s="312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51"/>
    </row>
    <row r="184" spans="1:20" s="115" customFormat="1" ht="24.95" hidden="1" customHeight="1">
      <c r="A184" s="312"/>
      <c r="B184" s="313"/>
      <c r="C184" s="312"/>
      <c r="D184" s="312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51"/>
    </row>
    <row r="185" spans="1:20" s="115" customFormat="1" ht="24.95" hidden="1" customHeight="1">
      <c r="A185" s="312"/>
      <c r="B185" s="313"/>
      <c r="C185" s="312"/>
      <c r="D185" s="312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51"/>
    </row>
    <row r="186" spans="1:20" s="115" customFormat="1" ht="24.95" hidden="1" customHeight="1">
      <c r="A186" s="312"/>
      <c r="B186" s="313"/>
      <c r="C186" s="312"/>
      <c r="D186" s="312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51"/>
    </row>
    <row r="187" spans="1:20" s="115" customFormat="1" ht="24.95" hidden="1" customHeight="1">
      <c r="A187" s="312"/>
      <c r="B187" s="313"/>
      <c r="C187" s="312"/>
      <c r="D187" s="312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51"/>
    </row>
    <row r="188" spans="1:20" s="115" customFormat="1" ht="24.95" hidden="1" customHeight="1">
      <c r="A188" s="312"/>
      <c r="B188" s="313"/>
      <c r="C188" s="312"/>
      <c r="D188" s="312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51"/>
    </row>
    <row r="189" spans="1:20" s="115" customFormat="1" ht="24.95" hidden="1" customHeight="1">
      <c r="A189" s="312"/>
      <c r="B189" s="313"/>
      <c r="C189" s="312"/>
      <c r="D189" s="312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51"/>
    </row>
    <row r="190" spans="1:20" s="115" customFormat="1" ht="24.95" hidden="1" customHeight="1">
      <c r="A190" s="312"/>
      <c r="B190" s="313"/>
      <c r="C190" s="312"/>
      <c r="D190" s="312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51"/>
    </row>
    <row r="191" spans="1:20" s="115" customFormat="1" ht="24.95" hidden="1" customHeight="1">
      <c r="A191" s="312"/>
      <c r="B191" s="313"/>
      <c r="C191" s="312"/>
      <c r="D191" s="312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51"/>
    </row>
    <row r="192" spans="1:20" s="115" customFormat="1" ht="24.95" hidden="1" customHeight="1">
      <c r="A192" s="312"/>
      <c r="B192" s="313"/>
      <c r="C192" s="312"/>
      <c r="D192" s="312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51"/>
    </row>
    <row r="193" spans="1:20" s="115" customFormat="1" ht="24.95" hidden="1" customHeight="1">
      <c r="A193" s="312"/>
      <c r="B193" s="313"/>
      <c r="C193" s="312"/>
      <c r="D193" s="312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51"/>
    </row>
    <row r="194" spans="1:20" s="115" customFormat="1" ht="24.95" hidden="1" customHeight="1">
      <c r="A194" s="312"/>
      <c r="B194" s="313"/>
      <c r="C194" s="312"/>
      <c r="D194" s="312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51"/>
    </row>
    <row r="195" spans="1:20" s="115" customFormat="1" ht="24.95" hidden="1" customHeight="1">
      <c r="A195" s="312"/>
      <c r="B195" s="313"/>
      <c r="C195" s="312"/>
      <c r="D195" s="312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51"/>
    </row>
    <row r="196" spans="1:20" s="115" customFormat="1" ht="24.95" hidden="1" customHeight="1">
      <c r="A196" s="312"/>
      <c r="B196" s="313"/>
      <c r="C196" s="312"/>
      <c r="D196" s="312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51"/>
    </row>
    <row r="197" spans="1:20" s="115" customFormat="1" ht="24.95" hidden="1" customHeight="1">
      <c r="A197" s="312"/>
      <c r="B197" s="313"/>
      <c r="C197" s="312"/>
      <c r="D197" s="312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51"/>
    </row>
    <row r="198" spans="1:20" s="115" customFormat="1" ht="24.95" hidden="1" customHeight="1">
      <c r="A198" s="312"/>
      <c r="B198" s="313"/>
      <c r="C198" s="312"/>
      <c r="D198" s="312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51"/>
    </row>
    <row r="199" spans="1:20" s="115" customFormat="1" ht="24.95" hidden="1" customHeight="1">
      <c r="A199" s="312"/>
      <c r="B199" s="313"/>
      <c r="C199" s="312"/>
      <c r="D199" s="312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51"/>
    </row>
    <row r="200" spans="1:20" s="115" customFormat="1" ht="24.95" hidden="1" customHeight="1">
      <c r="A200" s="312"/>
      <c r="B200" s="313"/>
      <c r="C200" s="312"/>
      <c r="D200" s="312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51"/>
    </row>
    <row r="201" spans="1:20" s="115" customFormat="1" ht="24.95" hidden="1" customHeight="1">
      <c r="A201" s="312"/>
      <c r="B201" s="313"/>
      <c r="C201" s="312"/>
      <c r="D201" s="312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51"/>
    </row>
    <row r="202" spans="1:20" s="115" customFormat="1" ht="24.95" hidden="1" customHeight="1">
      <c r="A202" s="312"/>
      <c r="B202" s="313"/>
      <c r="C202" s="312"/>
      <c r="D202" s="312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51"/>
    </row>
    <row r="203" spans="1:20" s="115" customFormat="1" ht="24.95" hidden="1" customHeight="1">
      <c r="A203" s="312"/>
      <c r="B203" s="313"/>
      <c r="C203" s="312"/>
      <c r="D203" s="312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51"/>
    </row>
    <row r="204" spans="1:20" s="115" customFormat="1" ht="24.95" hidden="1" customHeight="1">
      <c r="A204" s="312"/>
      <c r="B204" s="313"/>
      <c r="C204" s="312"/>
      <c r="D204" s="312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51"/>
    </row>
    <row r="205" spans="1:20" s="115" customFormat="1" ht="72.75" customHeight="1" thickBot="1">
      <c r="A205" s="312"/>
      <c r="B205" s="313"/>
      <c r="C205" s="312"/>
      <c r="D205" s="312"/>
      <c r="E205" s="383"/>
      <c r="F205" s="138" t="s">
        <v>406</v>
      </c>
      <c r="G205" s="139"/>
      <c r="H205" s="144"/>
      <c r="I205" s="139"/>
      <c r="J205" s="139"/>
      <c r="K205" s="139"/>
      <c r="L205" s="144"/>
      <c r="M205" s="144"/>
      <c r="N205" s="144"/>
      <c r="O205" s="144"/>
      <c r="P205" s="144"/>
      <c r="Q205" s="144"/>
      <c r="R205" s="139"/>
      <c r="S205" s="127"/>
      <c r="T205" s="151"/>
    </row>
    <row r="206" spans="1:20" ht="30" customHeight="1" thickTop="1">
      <c r="A206" s="312"/>
      <c r="B206" s="313"/>
      <c r="C206" s="312"/>
      <c r="D206" s="312"/>
      <c r="E206" s="385" t="s">
        <v>120</v>
      </c>
      <c r="F206" s="386"/>
      <c r="G206" s="408" t="s">
        <v>402</v>
      </c>
      <c r="H206" s="409"/>
      <c r="I206" s="409"/>
      <c r="J206" s="409"/>
      <c r="K206" s="409"/>
      <c r="L206" s="409"/>
      <c r="M206" s="409"/>
      <c r="N206" s="409"/>
      <c r="O206" s="409"/>
      <c r="P206" s="409"/>
      <c r="Q206" s="409"/>
      <c r="R206" s="410"/>
      <c r="T206" s="151"/>
    </row>
    <row r="207" spans="1:20" ht="30" customHeight="1" thickBot="1">
      <c r="A207" s="312"/>
      <c r="B207" s="313"/>
      <c r="C207" s="312"/>
      <c r="D207" s="312"/>
      <c r="E207" s="387"/>
      <c r="F207" s="388"/>
      <c r="G207" s="95">
        <f t="shared" ref="G207:R207" si="28">G7</f>
        <v>0</v>
      </c>
      <c r="H207" s="96">
        <f t="shared" si="28"/>
        <v>0</v>
      </c>
      <c r="I207" s="96">
        <f t="shared" si="28"/>
        <v>0</v>
      </c>
      <c r="J207" s="96">
        <f t="shared" si="28"/>
        <v>0</v>
      </c>
      <c r="K207" s="96">
        <f t="shared" si="28"/>
        <v>0</v>
      </c>
      <c r="L207" s="97">
        <f t="shared" si="28"/>
        <v>0</v>
      </c>
      <c r="M207" s="96">
        <f t="shared" si="28"/>
        <v>0</v>
      </c>
      <c r="N207" s="96">
        <f t="shared" si="28"/>
        <v>0</v>
      </c>
      <c r="O207" s="96">
        <f t="shared" si="28"/>
        <v>0</v>
      </c>
      <c r="P207" s="96">
        <f t="shared" si="28"/>
        <v>0</v>
      </c>
      <c r="Q207" s="96">
        <f t="shared" si="28"/>
        <v>0</v>
      </c>
      <c r="R207" s="101">
        <f t="shared" si="28"/>
        <v>0</v>
      </c>
      <c r="T207" s="151"/>
    </row>
    <row r="208" spans="1:20" ht="24.95" hidden="1" customHeight="1" outlineLevel="1" thickTop="1" thickBot="1">
      <c r="A208" s="312"/>
      <c r="B208" s="313"/>
      <c r="C208" s="312"/>
      <c r="D208" s="312"/>
      <c r="E208" s="288"/>
      <c r="F208" s="123" t="s">
        <v>199</v>
      </c>
      <c r="G208" s="116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8"/>
      <c r="T208" s="151"/>
    </row>
    <row r="209" spans="1:20" ht="24.95" customHeight="1" collapsed="1" thickTop="1">
      <c r="A209" s="312"/>
      <c r="B209" s="321" t="e">
        <f>SUM(G209:R209)-SUM(#REF!)</f>
        <v>#REF!</v>
      </c>
      <c r="C209" s="312"/>
      <c r="D209" s="312"/>
      <c r="E209" s="290" t="s">
        <v>30</v>
      </c>
      <c r="F209" s="340" t="s">
        <v>2</v>
      </c>
      <c r="G209" s="209">
        <f>G210+G211+G213+G215+G218+G219+G220</f>
        <v>0</v>
      </c>
      <c r="H209" s="173">
        <f t="shared" ref="H209:R209" si="29">H210+H211+H213+H215+H218+H219+H220</f>
        <v>0</v>
      </c>
      <c r="I209" s="173">
        <f t="shared" si="29"/>
        <v>0</v>
      </c>
      <c r="J209" s="173">
        <f t="shared" si="29"/>
        <v>0</v>
      </c>
      <c r="K209" s="173">
        <f t="shared" si="29"/>
        <v>0</v>
      </c>
      <c r="L209" s="174">
        <f t="shared" si="29"/>
        <v>0</v>
      </c>
      <c r="M209" s="173">
        <f t="shared" si="29"/>
        <v>0</v>
      </c>
      <c r="N209" s="173">
        <f t="shared" si="29"/>
        <v>0</v>
      </c>
      <c r="O209" s="173">
        <f t="shared" si="29"/>
        <v>0</v>
      </c>
      <c r="P209" s="173">
        <f t="shared" si="29"/>
        <v>0</v>
      </c>
      <c r="Q209" s="173">
        <f t="shared" si="29"/>
        <v>0</v>
      </c>
      <c r="R209" s="175">
        <f t="shared" si="29"/>
        <v>0</v>
      </c>
      <c r="T209" s="151"/>
    </row>
    <row r="210" spans="1:20" ht="24.95" customHeight="1">
      <c r="A210" s="312"/>
      <c r="B210" s="321" t="e">
        <f>SUM(G210:R210)-SUM(#REF!)</f>
        <v>#REF!</v>
      </c>
      <c r="C210" s="312"/>
      <c r="D210" s="312"/>
      <c r="E210" s="13" t="s">
        <v>38</v>
      </c>
      <c r="F210" s="328" t="s">
        <v>80</v>
      </c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T210" s="150"/>
    </row>
    <row r="211" spans="1:20" ht="24.95" customHeight="1">
      <c r="A211" s="312"/>
      <c r="B211" s="321" t="e">
        <f>SUM(G211:R211)-SUM(#REF!)</f>
        <v>#REF!</v>
      </c>
      <c r="C211" s="312"/>
      <c r="D211" s="312"/>
      <c r="E211" s="13" t="s">
        <v>43</v>
      </c>
      <c r="F211" s="328" t="s">
        <v>356</v>
      </c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T211" s="150"/>
    </row>
    <row r="212" spans="1:20" ht="24.95" customHeight="1">
      <c r="A212" s="312"/>
      <c r="B212" s="321" t="e">
        <f>SUM(G212:R212)-SUM(#REF!)</f>
        <v>#REF!</v>
      </c>
      <c r="C212" s="312"/>
      <c r="D212" s="312"/>
      <c r="E212" s="13" t="s">
        <v>29</v>
      </c>
      <c r="F212" s="328" t="s">
        <v>357</v>
      </c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T212" s="150"/>
    </row>
    <row r="213" spans="1:20" ht="24.95" customHeight="1">
      <c r="A213" s="312"/>
      <c r="B213" s="321" t="e">
        <f>SUM(G213:R213)-SUM(#REF!)</f>
        <v>#REF!</v>
      </c>
      <c r="C213" s="312"/>
      <c r="D213" s="312"/>
      <c r="E213" s="13" t="s">
        <v>44</v>
      </c>
      <c r="F213" s="328" t="s">
        <v>359</v>
      </c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T213" s="150"/>
    </row>
    <row r="214" spans="1:20" ht="24.95" customHeight="1">
      <c r="A214" s="312"/>
      <c r="B214" s="321" t="e">
        <f>SUM(G214:R214)-SUM(#REF!)</f>
        <v>#REF!</v>
      </c>
      <c r="C214" s="312"/>
      <c r="D214" s="312"/>
      <c r="E214" s="13" t="s">
        <v>29</v>
      </c>
      <c r="F214" s="328" t="s">
        <v>358</v>
      </c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T214" s="150"/>
    </row>
    <row r="215" spans="1:20" ht="24.95" customHeight="1">
      <c r="A215" s="312"/>
      <c r="B215" s="321" t="e">
        <f>SUM(G215:R215)-SUM(#REF!)</f>
        <v>#REF!</v>
      </c>
      <c r="C215" s="312"/>
      <c r="D215" s="312"/>
      <c r="E215" s="168" t="s">
        <v>45</v>
      </c>
      <c r="F215" s="263" t="s">
        <v>77</v>
      </c>
      <c r="G215" s="161">
        <f>G216+G217</f>
        <v>0</v>
      </c>
      <c r="H215" s="161">
        <f t="shared" ref="H215:R215" si="30">H216+H217</f>
        <v>0</v>
      </c>
      <c r="I215" s="161">
        <f t="shared" si="30"/>
        <v>0</v>
      </c>
      <c r="J215" s="161">
        <f t="shared" si="30"/>
        <v>0</v>
      </c>
      <c r="K215" s="161">
        <f t="shared" si="30"/>
        <v>0</v>
      </c>
      <c r="L215" s="161">
        <f t="shared" si="30"/>
        <v>0</v>
      </c>
      <c r="M215" s="161">
        <f t="shared" si="30"/>
        <v>0</v>
      </c>
      <c r="N215" s="161">
        <f t="shared" si="30"/>
        <v>0</v>
      </c>
      <c r="O215" s="161">
        <f t="shared" si="30"/>
        <v>0</v>
      </c>
      <c r="P215" s="161">
        <f t="shared" si="30"/>
        <v>0</v>
      </c>
      <c r="Q215" s="161">
        <f t="shared" si="30"/>
        <v>0</v>
      </c>
      <c r="R215" s="161">
        <f t="shared" si="30"/>
        <v>0</v>
      </c>
      <c r="T215" s="150"/>
    </row>
    <row r="216" spans="1:20" ht="24.95" customHeight="1">
      <c r="A216" s="312"/>
      <c r="B216" s="321" t="e">
        <f>SUM(G216:R216)-SUM(#REF!)</f>
        <v>#REF!</v>
      </c>
      <c r="C216" s="312"/>
      <c r="D216" s="312"/>
      <c r="E216" s="13" t="s">
        <v>29</v>
      </c>
      <c r="F216" s="328" t="s">
        <v>361</v>
      </c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T216" s="150"/>
    </row>
    <row r="217" spans="1:20" ht="24.95" customHeight="1">
      <c r="A217" s="312"/>
      <c r="B217" s="321" t="e">
        <f>SUM(G217:R217)-SUM(#REF!)</f>
        <v>#REF!</v>
      </c>
      <c r="C217" s="312"/>
      <c r="D217" s="312"/>
      <c r="E217" s="13" t="s">
        <v>29</v>
      </c>
      <c r="F217" s="328" t="s">
        <v>360</v>
      </c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T217" s="150"/>
    </row>
    <row r="218" spans="1:20" ht="24.95" customHeight="1">
      <c r="A218" s="312"/>
      <c r="B218" s="321" t="e">
        <f>SUM(G218:R218)-SUM(#REF!)</f>
        <v>#REF!</v>
      </c>
      <c r="C218" s="312"/>
      <c r="D218" s="312"/>
      <c r="E218" s="13" t="s">
        <v>46</v>
      </c>
      <c r="F218" s="328" t="s">
        <v>4</v>
      </c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T218" s="150"/>
    </row>
    <row r="219" spans="1:20" ht="24.95" customHeight="1">
      <c r="A219" s="312"/>
      <c r="B219" s="321" t="e">
        <f>SUM(G219:R219)-SUM(#REF!)</f>
        <v>#REF!</v>
      </c>
      <c r="C219" s="312"/>
      <c r="D219" s="312"/>
      <c r="E219" s="13" t="s">
        <v>47</v>
      </c>
      <c r="F219" s="328" t="s">
        <v>57</v>
      </c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T219" s="129"/>
    </row>
    <row r="220" spans="1:20" ht="24.95" customHeight="1">
      <c r="A220" s="312"/>
      <c r="B220" s="321" t="e">
        <f>SUM(G220:R220)-SUM(#REF!)</f>
        <v>#REF!</v>
      </c>
      <c r="C220" s="312"/>
      <c r="D220" s="312"/>
      <c r="E220" s="13" t="s">
        <v>78</v>
      </c>
      <c r="F220" s="328" t="s">
        <v>305</v>
      </c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T220" s="129"/>
    </row>
    <row r="221" spans="1:20" ht="24.95" customHeight="1">
      <c r="A221" s="312"/>
      <c r="B221" s="321" t="e">
        <f>SUM(G221:R221)-SUM(#REF!)</f>
        <v>#REF!</v>
      </c>
      <c r="C221" s="312"/>
      <c r="D221" s="312"/>
      <c r="E221" s="244" t="s">
        <v>31</v>
      </c>
      <c r="F221" s="337" t="s">
        <v>5</v>
      </c>
      <c r="G221" s="166">
        <f t="shared" ref="G221:R221" si="31">G222+G230+G239+G263</f>
        <v>0</v>
      </c>
      <c r="H221" s="166">
        <f t="shared" si="31"/>
        <v>0</v>
      </c>
      <c r="I221" s="166">
        <f t="shared" si="31"/>
        <v>0</v>
      </c>
      <c r="J221" s="166">
        <f t="shared" si="31"/>
        <v>0</v>
      </c>
      <c r="K221" s="165">
        <f t="shared" si="31"/>
        <v>0</v>
      </c>
      <c r="L221" s="166">
        <f t="shared" si="31"/>
        <v>0</v>
      </c>
      <c r="M221" s="166">
        <f t="shared" si="31"/>
        <v>0</v>
      </c>
      <c r="N221" s="166">
        <f t="shared" si="31"/>
        <v>0</v>
      </c>
      <c r="O221" s="166">
        <f t="shared" si="31"/>
        <v>0</v>
      </c>
      <c r="P221" s="166">
        <f t="shared" si="31"/>
        <v>0</v>
      </c>
      <c r="Q221" s="166">
        <f t="shared" si="31"/>
        <v>0</v>
      </c>
      <c r="R221" s="166">
        <f t="shared" si="31"/>
        <v>0</v>
      </c>
      <c r="T221" s="129"/>
    </row>
    <row r="222" spans="1:20" ht="24.95" customHeight="1">
      <c r="A222" s="312"/>
      <c r="B222" s="321" t="e">
        <f>SUM(G222:R222)-SUM(#REF!)</f>
        <v>#REF!</v>
      </c>
      <c r="C222" s="312"/>
      <c r="D222" s="312"/>
      <c r="E222" s="168" t="s">
        <v>38</v>
      </c>
      <c r="F222" s="263" t="s">
        <v>22</v>
      </c>
      <c r="G222" s="161">
        <f t="shared" ref="G222:R222" si="32">G223+G224+G227</f>
        <v>0</v>
      </c>
      <c r="H222" s="161">
        <f t="shared" si="32"/>
        <v>0</v>
      </c>
      <c r="I222" s="161">
        <f t="shared" si="32"/>
        <v>0</v>
      </c>
      <c r="J222" s="161">
        <f t="shared" si="32"/>
        <v>0</v>
      </c>
      <c r="K222" s="161">
        <f t="shared" si="32"/>
        <v>0</v>
      </c>
      <c r="L222" s="162">
        <f t="shared" si="32"/>
        <v>0</v>
      </c>
      <c r="M222" s="162">
        <f t="shared" si="32"/>
        <v>0</v>
      </c>
      <c r="N222" s="161">
        <f t="shared" si="32"/>
        <v>0</v>
      </c>
      <c r="O222" s="161">
        <f t="shared" si="32"/>
        <v>0</v>
      </c>
      <c r="P222" s="161">
        <f t="shared" si="32"/>
        <v>0</v>
      </c>
      <c r="Q222" s="161">
        <f t="shared" si="32"/>
        <v>0</v>
      </c>
      <c r="R222" s="161">
        <f t="shared" si="32"/>
        <v>0</v>
      </c>
      <c r="T222" s="129"/>
    </row>
    <row r="223" spans="1:20" ht="24.95" customHeight="1">
      <c r="A223" s="312"/>
      <c r="B223" s="321" t="e">
        <f>SUM(G223:R223)-SUM(#REF!)</f>
        <v>#REF!</v>
      </c>
      <c r="C223" s="312"/>
      <c r="D223" s="312"/>
      <c r="E223" s="13" t="s">
        <v>12</v>
      </c>
      <c r="F223" s="328" t="s">
        <v>306</v>
      </c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T223" s="129"/>
    </row>
    <row r="224" spans="1:20" ht="24.95" customHeight="1">
      <c r="A224" s="312"/>
      <c r="B224" s="321" t="e">
        <f>SUM(G224:R224)-SUM(#REF!)</f>
        <v>#REF!</v>
      </c>
      <c r="C224" s="312"/>
      <c r="D224" s="312"/>
      <c r="E224" s="168" t="s">
        <v>13</v>
      </c>
      <c r="F224" s="263" t="s">
        <v>307</v>
      </c>
      <c r="G224" s="161">
        <f t="shared" ref="G224:R224" si="33">G225+G226</f>
        <v>0</v>
      </c>
      <c r="H224" s="161">
        <f t="shared" si="33"/>
        <v>0</v>
      </c>
      <c r="I224" s="161">
        <f t="shared" si="33"/>
        <v>0</v>
      </c>
      <c r="J224" s="161">
        <f t="shared" si="33"/>
        <v>0</v>
      </c>
      <c r="K224" s="161">
        <f t="shared" si="33"/>
        <v>0</v>
      </c>
      <c r="L224" s="161">
        <f t="shared" si="33"/>
        <v>0</v>
      </c>
      <c r="M224" s="162">
        <f t="shared" si="33"/>
        <v>0</v>
      </c>
      <c r="N224" s="161">
        <f t="shared" si="33"/>
        <v>0</v>
      </c>
      <c r="O224" s="161">
        <f t="shared" si="33"/>
        <v>0</v>
      </c>
      <c r="P224" s="161">
        <f t="shared" si="33"/>
        <v>0</v>
      </c>
      <c r="Q224" s="161">
        <f t="shared" si="33"/>
        <v>0</v>
      </c>
      <c r="R224" s="161">
        <f t="shared" si="33"/>
        <v>0</v>
      </c>
      <c r="T224" s="129"/>
    </row>
    <row r="225" spans="1:55" ht="24.95" customHeight="1">
      <c r="A225" s="312"/>
      <c r="B225" s="321" t="e">
        <f>SUM(G225:R225)-SUM(#REF!)</f>
        <v>#REF!</v>
      </c>
      <c r="C225" s="312"/>
      <c r="D225" s="312"/>
      <c r="E225" s="13" t="s">
        <v>29</v>
      </c>
      <c r="F225" s="328" t="s">
        <v>308</v>
      </c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T225" s="129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</row>
    <row r="226" spans="1:55" ht="24.95" customHeight="1">
      <c r="A226" s="312"/>
      <c r="B226" s="321" t="e">
        <f>SUM(G226:R226)-SUM(#REF!)</f>
        <v>#REF!</v>
      </c>
      <c r="C226" s="312"/>
      <c r="D226" s="312"/>
      <c r="E226" s="13" t="s">
        <v>29</v>
      </c>
      <c r="F226" s="328" t="s">
        <v>309</v>
      </c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T226" s="129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</row>
    <row r="227" spans="1:55" ht="24.95" customHeight="1">
      <c r="A227" s="312"/>
      <c r="B227" s="321" t="e">
        <f>SUM(G227:R227)-SUM(#REF!)</f>
        <v>#REF!</v>
      </c>
      <c r="C227" s="312"/>
      <c r="D227" s="312"/>
      <c r="E227" s="168" t="s">
        <v>14</v>
      </c>
      <c r="F227" s="263" t="s">
        <v>310</v>
      </c>
      <c r="G227" s="161">
        <f t="shared" ref="G227:R227" si="34">G228+G229</f>
        <v>0</v>
      </c>
      <c r="H227" s="161">
        <f t="shared" si="34"/>
        <v>0</v>
      </c>
      <c r="I227" s="161">
        <f t="shared" si="34"/>
        <v>0</v>
      </c>
      <c r="J227" s="161">
        <f t="shared" si="34"/>
        <v>0</v>
      </c>
      <c r="K227" s="161">
        <f t="shared" si="34"/>
        <v>0</v>
      </c>
      <c r="L227" s="161">
        <f t="shared" si="34"/>
        <v>0</v>
      </c>
      <c r="M227" s="162">
        <f t="shared" si="34"/>
        <v>0</v>
      </c>
      <c r="N227" s="161">
        <f t="shared" si="34"/>
        <v>0</v>
      </c>
      <c r="O227" s="161">
        <f t="shared" si="34"/>
        <v>0</v>
      </c>
      <c r="P227" s="161">
        <f t="shared" si="34"/>
        <v>0</v>
      </c>
      <c r="Q227" s="161">
        <f t="shared" si="34"/>
        <v>0</v>
      </c>
      <c r="R227" s="163">
        <f t="shared" si="34"/>
        <v>0</v>
      </c>
      <c r="T227" s="129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</row>
    <row r="228" spans="1:55" ht="24.95" customHeight="1">
      <c r="A228" s="312"/>
      <c r="B228" s="321" t="e">
        <f>SUM(G228:R228)-SUM(#REF!)</f>
        <v>#REF!</v>
      </c>
      <c r="C228" s="312"/>
      <c r="D228" s="312"/>
      <c r="E228" s="13" t="s">
        <v>29</v>
      </c>
      <c r="F228" s="328" t="s">
        <v>311</v>
      </c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T228" s="129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</row>
    <row r="229" spans="1:55" ht="24.95" customHeight="1">
      <c r="A229" s="312"/>
      <c r="B229" s="321" t="e">
        <f>SUM(G229:R229)-SUM(#REF!)</f>
        <v>#REF!</v>
      </c>
      <c r="C229" s="312"/>
      <c r="D229" s="312"/>
      <c r="E229" s="13" t="s">
        <v>29</v>
      </c>
      <c r="F229" s="328" t="s">
        <v>312</v>
      </c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T229" s="129"/>
    </row>
    <row r="230" spans="1:55" ht="24.95" customHeight="1">
      <c r="A230" s="312"/>
      <c r="B230" s="321" t="e">
        <f>SUM(G230:R230)-SUM(#REF!)</f>
        <v>#REF!</v>
      </c>
      <c r="C230" s="312"/>
      <c r="D230" s="312"/>
      <c r="E230" s="168" t="s">
        <v>43</v>
      </c>
      <c r="F230" s="263" t="s">
        <v>52</v>
      </c>
      <c r="G230" s="161">
        <f>G231+G232+G233</f>
        <v>0</v>
      </c>
      <c r="H230" s="161">
        <f t="shared" ref="H230:R230" si="35">H231+H232+H233</f>
        <v>0</v>
      </c>
      <c r="I230" s="161">
        <f t="shared" si="35"/>
        <v>0</v>
      </c>
      <c r="J230" s="161">
        <f t="shared" si="35"/>
        <v>0</v>
      </c>
      <c r="K230" s="161">
        <f t="shared" si="35"/>
        <v>0</v>
      </c>
      <c r="L230" s="161">
        <f t="shared" si="35"/>
        <v>0</v>
      </c>
      <c r="M230" s="161">
        <f t="shared" si="35"/>
        <v>0</v>
      </c>
      <c r="N230" s="161">
        <f t="shared" si="35"/>
        <v>0</v>
      </c>
      <c r="O230" s="161">
        <f t="shared" si="35"/>
        <v>0</v>
      </c>
      <c r="P230" s="161">
        <f t="shared" si="35"/>
        <v>0</v>
      </c>
      <c r="Q230" s="161">
        <f t="shared" si="35"/>
        <v>0</v>
      </c>
      <c r="R230" s="161">
        <f t="shared" si="35"/>
        <v>0</v>
      </c>
      <c r="T230" s="129"/>
    </row>
    <row r="231" spans="1:55" ht="24.95" customHeight="1">
      <c r="A231" s="312"/>
      <c r="B231" s="321" t="e">
        <f>SUM(G231:R231)-SUM(#REF!)</f>
        <v>#REF!</v>
      </c>
      <c r="C231" s="312"/>
      <c r="D231" s="312"/>
      <c r="E231" s="13" t="s">
        <v>12</v>
      </c>
      <c r="F231" s="328" t="s">
        <v>313</v>
      </c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T231" s="129"/>
    </row>
    <row r="232" spans="1:55" ht="24.95" customHeight="1">
      <c r="A232" s="312"/>
      <c r="B232" s="321" t="e">
        <f>SUM(G232:R232)-SUM(#REF!)</f>
        <v>#REF!</v>
      </c>
      <c r="C232" s="312"/>
      <c r="D232" s="312"/>
      <c r="E232" s="13" t="s">
        <v>13</v>
      </c>
      <c r="F232" s="328" t="s">
        <v>362</v>
      </c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T232" s="129"/>
    </row>
    <row r="233" spans="1:55" ht="24.95" customHeight="1">
      <c r="A233" s="312"/>
      <c r="B233" s="321" t="e">
        <f>SUM(G233:R233)-SUM(#REF!)</f>
        <v>#REF!</v>
      </c>
      <c r="C233" s="312"/>
      <c r="D233" s="312"/>
      <c r="E233" s="168" t="s">
        <v>14</v>
      </c>
      <c r="F233" s="263" t="s">
        <v>314</v>
      </c>
      <c r="G233" s="161">
        <f>G234+G235+G236+G237+G238</f>
        <v>0</v>
      </c>
      <c r="H233" s="161">
        <f t="shared" ref="H233:R233" si="36">H234+H235+H236+H237+H238</f>
        <v>0</v>
      </c>
      <c r="I233" s="161">
        <f t="shared" si="36"/>
        <v>0</v>
      </c>
      <c r="J233" s="161">
        <f t="shared" si="36"/>
        <v>0</v>
      </c>
      <c r="K233" s="161">
        <f t="shared" si="36"/>
        <v>0</v>
      </c>
      <c r="L233" s="161">
        <f t="shared" si="36"/>
        <v>0</v>
      </c>
      <c r="M233" s="161">
        <f t="shared" si="36"/>
        <v>0</v>
      </c>
      <c r="N233" s="161">
        <f t="shared" si="36"/>
        <v>0</v>
      </c>
      <c r="O233" s="161">
        <f t="shared" si="36"/>
        <v>0</v>
      </c>
      <c r="P233" s="161">
        <f t="shared" si="36"/>
        <v>0</v>
      </c>
      <c r="Q233" s="161">
        <f t="shared" si="36"/>
        <v>0</v>
      </c>
      <c r="R233" s="161">
        <f t="shared" si="36"/>
        <v>0</v>
      </c>
      <c r="T233" s="129"/>
    </row>
    <row r="234" spans="1:55" ht="24.95" customHeight="1">
      <c r="A234" s="312"/>
      <c r="B234" s="321" t="e">
        <f>SUM(G234:R234)-SUM(#REF!)</f>
        <v>#REF!</v>
      </c>
      <c r="C234" s="312"/>
      <c r="D234" s="312"/>
      <c r="E234" s="13" t="s">
        <v>132</v>
      </c>
      <c r="F234" s="328" t="s">
        <v>315</v>
      </c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T234" s="129"/>
    </row>
    <row r="235" spans="1:55" ht="24.95" customHeight="1">
      <c r="A235" s="312"/>
      <c r="B235" s="321" t="e">
        <f>SUM(G235:R235)-SUM(#REF!)</f>
        <v>#REF!</v>
      </c>
      <c r="C235" s="312"/>
      <c r="D235" s="312"/>
      <c r="E235" s="13" t="s">
        <v>134</v>
      </c>
      <c r="F235" s="328" t="s">
        <v>316</v>
      </c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T235" s="129"/>
    </row>
    <row r="236" spans="1:55" ht="24.95" customHeight="1">
      <c r="A236" s="312"/>
      <c r="B236" s="321" t="e">
        <f>SUM(G236:R236)-SUM(#REF!)</f>
        <v>#REF!</v>
      </c>
      <c r="C236" s="312"/>
      <c r="D236" s="312"/>
      <c r="E236" s="13" t="s">
        <v>153</v>
      </c>
      <c r="F236" s="328" t="s">
        <v>317</v>
      </c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T236" s="129"/>
    </row>
    <row r="237" spans="1:55" ht="24.95" customHeight="1">
      <c r="A237" s="312"/>
      <c r="B237" s="321" t="e">
        <f>SUM(G237:R237)-SUM(#REF!)</f>
        <v>#REF!</v>
      </c>
      <c r="C237" s="312"/>
      <c r="D237" s="312"/>
      <c r="E237" s="13" t="s">
        <v>155</v>
      </c>
      <c r="F237" s="328" t="s">
        <v>321</v>
      </c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T237" s="129"/>
    </row>
    <row r="238" spans="1:55" ht="24.95" customHeight="1">
      <c r="A238" s="312"/>
      <c r="B238" s="321" t="e">
        <f>SUM(G238:R238)-SUM(#REF!)</f>
        <v>#REF!</v>
      </c>
      <c r="C238" s="312"/>
      <c r="D238" s="312"/>
      <c r="E238" s="13" t="s">
        <v>156</v>
      </c>
      <c r="F238" s="328" t="s">
        <v>292</v>
      </c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T238" s="129"/>
    </row>
    <row r="239" spans="1:55" ht="24.95" customHeight="1">
      <c r="A239" s="312"/>
      <c r="B239" s="321" t="e">
        <f>SUM(G239:R239)-SUM(#REF!)</f>
        <v>#REF!</v>
      </c>
      <c r="C239" s="312"/>
      <c r="D239" s="312"/>
      <c r="E239" s="168" t="s">
        <v>44</v>
      </c>
      <c r="F239" s="263" t="s">
        <v>53</v>
      </c>
      <c r="G239" s="161">
        <f>G240+G245+G250+G262</f>
        <v>0</v>
      </c>
      <c r="H239" s="161">
        <f t="shared" ref="H239:R239" si="37">H240+H245+H250+H262</f>
        <v>0</v>
      </c>
      <c r="I239" s="161">
        <f t="shared" si="37"/>
        <v>0</v>
      </c>
      <c r="J239" s="161">
        <f t="shared" si="37"/>
        <v>0</v>
      </c>
      <c r="K239" s="161">
        <f t="shared" si="37"/>
        <v>0</v>
      </c>
      <c r="L239" s="161">
        <f t="shared" si="37"/>
        <v>0</v>
      </c>
      <c r="M239" s="161">
        <f t="shared" si="37"/>
        <v>0</v>
      </c>
      <c r="N239" s="161">
        <f t="shared" si="37"/>
        <v>0</v>
      </c>
      <c r="O239" s="161">
        <f t="shared" si="37"/>
        <v>0</v>
      </c>
      <c r="P239" s="161">
        <f t="shared" si="37"/>
        <v>0</v>
      </c>
      <c r="Q239" s="161">
        <f t="shared" si="37"/>
        <v>0</v>
      </c>
      <c r="R239" s="161">
        <f t="shared" si="37"/>
        <v>0</v>
      </c>
    </row>
    <row r="240" spans="1:55" ht="24.95" customHeight="1">
      <c r="A240" s="312"/>
      <c r="B240" s="321" t="e">
        <f>SUM(G240:R240)-SUM(#REF!)</f>
        <v>#REF!</v>
      </c>
      <c r="C240" s="312"/>
      <c r="D240" s="312"/>
      <c r="E240" s="168" t="s">
        <v>12</v>
      </c>
      <c r="F240" s="263" t="s">
        <v>313</v>
      </c>
      <c r="G240" s="161">
        <f t="shared" ref="G240:R240" si="38">G241+G244</f>
        <v>0</v>
      </c>
      <c r="H240" s="161">
        <f t="shared" si="38"/>
        <v>0</v>
      </c>
      <c r="I240" s="161">
        <f t="shared" si="38"/>
        <v>0</v>
      </c>
      <c r="J240" s="161">
        <f t="shared" si="38"/>
        <v>0</v>
      </c>
      <c r="K240" s="161">
        <f t="shared" si="38"/>
        <v>0</v>
      </c>
      <c r="L240" s="161">
        <f t="shared" si="38"/>
        <v>0</v>
      </c>
      <c r="M240" s="162">
        <f t="shared" si="38"/>
        <v>0</v>
      </c>
      <c r="N240" s="161">
        <f t="shared" si="38"/>
        <v>0</v>
      </c>
      <c r="O240" s="161">
        <f t="shared" si="38"/>
        <v>0</v>
      </c>
      <c r="P240" s="161">
        <f t="shared" si="38"/>
        <v>0</v>
      </c>
      <c r="Q240" s="161">
        <f t="shared" si="38"/>
        <v>0</v>
      </c>
      <c r="R240" s="163">
        <f t="shared" si="38"/>
        <v>0</v>
      </c>
      <c r="T240" s="130"/>
    </row>
    <row r="241" spans="1:20" ht="24.95" customHeight="1">
      <c r="A241" s="312"/>
      <c r="B241" s="321" t="e">
        <f>SUM(G241:R241)-SUM(#REF!)</f>
        <v>#REF!</v>
      </c>
      <c r="C241" s="312"/>
      <c r="D241" s="312"/>
      <c r="E241" s="168" t="s">
        <v>132</v>
      </c>
      <c r="F241" s="263" t="s">
        <v>318</v>
      </c>
      <c r="G241" s="161">
        <f t="shared" ref="G241:R241" si="39">G242+G243</f>
        <v>0</v>
      </c>
      <c r="H241" s="161">
        <f t="shared" si="39"/>
        <v>0</v>
      </c>
      <c r="I241" s="161">
        <f t="shared" si="39"/>
        <v>0</v>
      </c>
      <c r="J241" s="161">
        <f t="shared" si="39"/>
        <v>0</v>
      </c>
      <c r="K241" s="161">
        <f t="shared" si="39"/>
        <v>0</v>
      </c>
      <c r="L241" s="161">
        <f t="shared" si="39"/>
        <v>0</v>
      </c>
      <c r="M241" s="162">
        <f t="shared" si="39"/>
        <v>0</v>
      </c>
      <c r="N241" s="161">
        <f t="shared" si="39"/>
        <v>0</v>
      </c>
      <c r="O241" s="161">
        <f t="shared" si="39"/>
        <v>0</v>
      </c>
      <c r="P241" s="161">
        <f t="shared" si="39"/>
        <v>0</v>
      </c>
      <c r="Q241" s="161">
        <f t="shared" si="39"/>
        <v>0</v>
      </c>
      <c r="R241" s="163">
        <f t="shared" si="39"/>
        <v>0</v>
      </c>
      <c r="T241" s="129"/>
    </row>
    <row r="242" spans="1:20" ht="24.95" customHeight="1">
      <c r="A242" s="312"/>
      <c r="B242" s="321" t="e">
        <f>SUM(G242:R242)-SUM(#REF!)</f>
        <v>#REF!</v>
      </c>
      <c r="C242" s="312"/>
      <c r="D242" s="312"/>
      <c r="E242" s="13" t="s">
        <v>29</v>
      </c>
      <c r="F242" s="328" t="s">
        <v>290</v>
      </c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T242" s="129"/>
    </row>
    <row r="243" spans="1:20" ht="24.95" customHeight="1">
      <c r="A243" s="312"/>
      <c r="B243" s="321" t="e">
        <f>SUM(G243:R243)-SUM(#REF!)</f>
        <v>#REF!</v>
      </c>
      <c r="C243" s="312"/>
      <c r="D243" s="312"/>
      <c r="E243" s="13" t="s">
        <v>29</v>
      </c>
      <c r="F243" s="328" t="s">
        <v>291</v>
      </c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T243" s="129"/>
    </row>
    <row r="244" spans="1:20" ht="24.95" customHeight="1">
      <c r="A244" s="312"/>
      <c r="B244" s="321" t="e">
        <f>SUM(G244:R244)-SUM(#REF!)</f>
        <v>#REF!</v>
      </c>
      <c r="C244" s="312"/>
      <c r="D244" s="312"/>
      <c r="E244" s="13" t="s">
        <v>134</v>
      </c>
      <c r="F244" s="328" t="s">
        <v>292</v>
      </c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T244" s="129"/>
    </row>
    <row r="245" spans="1:20" ht="24.95" customHeight="1">
      <c r="A245" s="312"/>
      <c r="B245" s="321" t="e">
        <f>SUM(G245:R245)-SUM(#REF!)</f>
        <v>#REF!</v>
      </c>
      <c r="C245" s="312"/>
      <c r="D245" s="312"/>
      <c r="E245" s="168" t="s">
        <v>13</v>
      </c>
      <c r="F245" s="263" t="s">
        <v>364</v>
      </c>
      <c r="G245" s="161">
        <f>G246+G249</f>
        <v>0</v>
      </c>
      <c r="H245" s="161">
        <f t="shared" ref="H245:R245" si="40">H246+H249</f>
        <v>0</v>
      </c>
      <c r="I245" s="161">
        <f t="shared" si="40"/>
        <v>0</v>
      </c>
      <c r="J245" s="161">
        <f t="shared" si="40"/>
        <v>0</v>
      </c>
      <c r="K245" s="161">
        <f t="shared" si="40"/>
        <v>0</v>
      </c>
      <c r="L245" s="162">
        <f t="shared" si="40"/>
        <v>0</v>
      </c>
      <c r="M245" s="162">
        <f t="shared" si="40"/>
        <v>0</v>
      </c>
      <c r="N245" s="161">
        <f t="shared" si="40"/>
        <v>0</v>
      </c>
      <c r="O245" s="161">
        <f t="shared" si="40"/>
        <v>0</v>
      </c>
      <c r="P245" s="161">
        <f t="shared" si="40"/>
        <v>0</v>
      </c>
      <c r="Q245" s="161">
        <f t="shared" si="40"/>
        <v>0</v>
      </c>
      <c r="R245" s="163">
        <f t="shared" si="40"/>
        <v>0</v>
      </c>
      <c r="T245" s="129"/>
    </row>
    <row r="246" spans="1:20" ht="24.95" customHeight="1">
      <c r="A246" s="312"/>
      <c r="B246" s="321" t="e">
        <f>SUM(G246:R246)-SUM(#REF!)</f>
        <v>#REF!</v>
      </c>
      <c r="C246" s="312"/>
      <c r="D246" s="312"/>
      <c r="E246" s="168" t="s">
        <v>132</v>
      </c>
      <c r="F246" s="263" t="s">
        <v>318</v>
      </c>
      <c r="G246" s="161">
        <f t="shared" ref="G246" si="41">G247+G248</f>
        <v>0</v>
      </c>
      <c r="H246" s="161">
        <f t="shared" ref="H246:R246" si="42">H247+H248</f>
        <v>0</v>
      </c>
      <c r="I246" s="161">
        <f t="shared" si="42"/>
        <v>0</v>
      </c>
      <c r="J246" s="161">
        <f t="shared" si="42"/>
        <v>0</v>
      </c>
      <c r="K246" s="161">
        <f t="shared" si="42"/>
        <v>0</v>
      </c>
      <c r="L246" s="161">
        <f t="shared" si="42"/>
        <v>0</v>
      </c>
      <c r="M246" s="162">
        <f t="shared" si="42"/>
        <v>0</v>
      </c>
      <c r="N246" s="161">
        <f t="shared" si="42"/>
        <v>0</v>
      </c>
      <c r="O246" s="161">
        <f t="shared" si="42"/>
        <v>0</v>
      </c>
      <c r="P246" s="161">
        <f t="shared" si="42"/>
        <v>0</v>
      </c>
      <c r="Q246" s="161">
        <f t="shared" si="42"/>
        <v>0</v>
      </c>
      <c r="R246" s="163">
        <f t="shared" si="42"/>
        <v>0</v>
      </c>
      <c r="T246" s="129"/>
    </row>
    <row r="247" spans="1:20" ht="24.95" customHeight="1">
      <c r="A247" s="312"/>
      <c r="B247" s="321" t="e">
        <f>SUM(G247:R247)-SUM(#REF!)</f>
        <v>#REF!</v>
      </c>
      <c r="C247" s="312"/>
      <c r="D247" s="312"/>
      <c r="E247" s="13" t="s">
        <v>29</v>
      </c>
      <c r="F247" s="328" t="s">
        <v>290</v>
      </c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T247" s="129"/>
    </row>
    <row r="248" spans="1:20" ht="24.95" customHeight="1">
      <c r="A248" s="312"/>
      <c r="B248" s="321" t="e">
        <f>SUM(G248:R248)-SUM(#REF!)</f>
        <v>#REF!</v>
      </c>
      <c r="C248" s="312"/>
      <c r="D248" s="312"/>
      <c r="E248" s="13" t="s">
        <v>29</v>
      </c>
      <c r="F248" s="328" t="s">
        <v>291</v>
      </c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T248" s="129"/>
    </row>
    <row r="249" spans="1:20" ht="24.95" customHeight="1">
      <c r="A249" s="312"/>
      <c r="B249" s="321" t="e">
        <f>SUM(G249:R249)-SUM(#REF!)</f>
        <v>#REF!</v>
      </c>
      <c r="C249" s="312"/>
      <c r="D249" s="312"/>
      <c r="E249" s="13" t="s">
        <v>134</v>
      </c>
      <c r="F249" s="328" t="s">
        <v>292</v>
      </c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T249" s="129"/>
    </row>
    <row r="250" spans="1:20" ht="24.95" customHeight="1">
      <c r="A250" s="312"/>
      <c r="B250" s="321" t="e">
        <f>SUM(G250:R250)-SUM(#REF!)</f>
        <v>#REF!</v>
      </c>
      <c r="C250" s="312"/>
      <c r="D250" s="312"/>
      <c r="E250" s="168" t="s">
        <v>14</v>
      </c>
      <c r="F250" s="263" t="s">
        <v>314</v>
      </c>
      <c r="G250" s="161">
        <f t="shared" ref="G250:R250" si="43">G251+G252+G253+G254+G257+G258+G259+G260+G261</f>
        <v>0</v>
      </c>
      <c r="H250" s="161">
        <f t="shared" si="43"/>
        <v>0</v>
      </c>
      <c r="I250" s="161">
        <f t="shared" si="43"/>
        <v>0</v>
      </c>
      <c r="J250" s="161">
        <f t="shared" si="43"/>
        <v>0</v>
      </c>
      <c r="K250" s="161">
        <f t="shared" si="43"/>
        <v>0</v>
      </c>
      <c r="L250" s="162">
        <f t="shared" si="43"/>
        <v>0</v>
      </c>
      <c r="M250" s="162">
        <f t="shared" si="43"/>
        <v>0</v>
      </c>
      <c r="N250" s="161">
        <f t="shared" si="43"/>
        <v>0</v>
      </c>
      <c r="O250" s="161">
        <f t="shared" si="43"/>
        <v>0</v>
      </c>
      <c r="P250" s="161">
        <f t="shared" si="43"/>
        <v>0</v>
      </c>
      <c r="Q250" s="161">
        <f t="shared" si="43"/>
        <v>0</v>
      </c>
      <c r="R250" s="163">
        <f t="shared" si="43"/>
        <v>0</v>
      </c>
      <c r="T250" s="129"/>
    </row>
    <row r="251" spans="1:20" ht="24.95" customHeight="1">
      <c r="A251" s="312"/>
      <c r="B251" s="321" t="e">
        <f>SUM(G251:R251)-SUM(#REF!)</f>
        <v>#REF!</v>
      </c>
      <c r="C251" s="312"/>
      <c r="D251" s="312"/>
      <c r="E251" s="13" t="s">
        <v>132</v>
      </c>
      <c r="F251" s="328" t="s">
        <v>315</v>
      </c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T251" s="129"/>
    </row>
    <row r="252" spans="1:20" ht="24.95" customHeight="1">
      <c r="A252" s="312"/>
      <c r="B252" s="321" t="e">
        <f>SUM(G252:R252)-SUM(#REF!)</f>
        <v>#REF!</v>
      </c>
      <c r="C252" s="312"/>
      <c r="D252" s="312"/>
      <c r="E252" s="13" t="s">
        <v>134</v>
      </c>
      <c r="F252" s="328" t="s">
        <v>316</v>
      </c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T252" s="129"/>
    </row>
    <row r="253" spans="1:20" ht="24.95" customHeight="1">
      <c r="A253" s="312"/>
      <c r="B253" s="321" t="e">
        <f>SUM(G253:R253)-SUM(#REF!)</f>
        <v>#REF!</v>
      </c>
      <c r="C253" s="312"/>
      <c r="D253" s="312"/>
      <c r="E253" s="13" t="s">
        <v>153</v>
      </c>
      <c r="F253" s="328" t="s">
        <v>317</v>
      </c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T253" s="129"/>
    </row>
    <row r="254" spans="1:20" ht="24.95" customHeight="1">
      <c r="A254" s="312"/>
      <c r="B254" s="321" t="e">
        <f>SUM(G254:R254)-SUM(#REF!)</f>
        <v>#REF!</v>
      </c>
      <c r="C254" s="312"/>
      <c r="D254" s="312"/>
      <c r="E254" s="168" t="s">
        <v>155</v>
      </c>
      <c r="F254" s="263" t="s">
        <v>319</v>
      </c>
      <c r="G254" s="161">
        <f t="shared" ref="G254:R254" si="44">G255+G256</f>
        <v>0</v>
      </c>
      <c r="H254" s="161">
        <f t="shared" si="44"/>
        <v>0</v>
      </c>
      <c r="I254" s="161">
        <f t="shared" si="44"/>
        <v>0</v>
      </c>
      <c r="J254" s="161">
        <f t="shared" si="44"/>
        <v>0</v>
      </c>
      <c r="K254" s="161">
        <f t="shared" si="44"/>
        <v>0</v>
      </c>
      <c r="L254" s="161">
        <f t="shared" si="44"/>
        <v>0</v>
      </c>
      <c r="M254" s="162">
        <f t="shared" si="44"/>
        <v>0</v>
      </c>
      <c r="N254" s="161">
        <f t="shared" si="44"/>
        <v>0</v>
      </c>
      <c r="O254" s="161">
        <f t="shared" si="44"/>
        <v>0</v>
      </c>
      <c r="P254" s="161">
        <f t="shared" si="44"/>
        <v>0</v>
      </c>
      <c r="Q254" s="161">
        <f t="shared" si="44"/>
        <v>0</v>
      </c>
      <c r="R254" s="163">
        <f t="shared" si="44"/>
        <v>0</v>
      </c>
      <c r="T254" s="129"/>
    </row>
    <row r="255" spans="1:20" ht="24.95" customHeight="1">
      <c r="A255" s="312"/>
      <c r="B255" s="321" t="e">
        <f>SUM(G255:R255)-SUM(#REF!)</f>
        <v>#REF!</v>
      </c>
      <c r="C255" s="312"/>
      <c r="D255" s="312"/>
      <c r="E255" s="13" t="s">
        <v>29</v>
      </c>
      <c r="F255" s="328" t="s">
        <v>290</v>
      </c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T255" s="129"/>
    </row>
    <row r="256" spans="1:20" ht="24.95" customHeight="1">
      <c r="A256" s="312"/>
      <c r="B256" s="321" t="e">
        <f>SUM(G256:R256)-SUM(#REF!)</f>
        <v>#REF!</v>
      </c>
      <c r="C256" s="312"/>
      <c r="D256" s="312"/>
      <c r="E256" s="13" t="s">
        <v>29</v>
      </c>
      <c r="F256" s="328" t="s">
        <v>291</v>
      </c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T256" s="129"/>
    </row>
    <row r="257" spans="1:20" ht="24.95" customHeight="1">
      <c r="A257" s="312"/>
      <c r="B257" s="321" t="e">
        <f>SUM(G257:R257)-SUM(#REF!)</f>
        <v>#REF!</v>
      </c>
      <c r="C257" s="312"/>
      <c r="D257" s="312"/>
      <c r="E257" s="13" t="s">
        <v>156</v>
      </c>
      <c r="F257" s="328" t="s">
        <v>320</v>
      </c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T257" s="129"/>
    </row>
    <row r="258" spans="1:20" ht="24.95" customHeight="1">
      <c r="A258" s="312"/>
      <c r="B258" s="321" t="e">
        <f>SUM(G258:R258)-SUM(#REF!)</f>
        <v>#REF!</v>
      </c>
      <c r="C258" s="312"/>
      <c r="D258" s="312"/>
      <c r="E258" s="13" t="s">
        <v>161</v>
      </c>
      <c r="F258" s="328" t="s">
        <v>321</v>
      </c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T258" s="129"/>
    </row>
    <row r="259" spans="1:20" ht="24.95" customHeight="1">
      <c r="A259" s="312"/>
      <c r="B259" s="321" t="e">
        <f>SUM(G259:R259)-SUM(#REF!)</f>
        <v>#REF!</v>
      </c>
      <c r="C259" s="312"/>
      <c r="D259" s="312"/>
      <c r="E259" s="13" t="s">
        <v>162</v>
      </c>
      <c r="F259" s="328" t="s">
        <v>322</v>
      </c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T259" s="129"/>
    </row>
    <row r="260" spans="1:20" ht="24.95" customHeight="1">
      <c r="A260" s="312"/>
      <c r="B260" s="321" t="e">
        <f>SUM(G260:R260)-SUM(#REF!)</f>
        <v>#REF!</v>
      </c>
      <c r="C260" s="312"/>
      <c r="D260" s="312"/>
      <c r="E260" s="13" t="s">
        <v>163</v>
      </c>
      <c r="F260" s="328" t="s">
        <v>323</v>
      </c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T260" s="129"/>
    </row>
    <row r="261" spans="1:20" ht="24.95" customHeight="1">
      <c r="A261" s="312"/>
      <c r="B261" s="321" t="e">
        <f>SUM(G261:R261)-SUM(#REF!)</f>
        <v>#REF!</v>
      </c>
      <c r="C261" s="312"/>
      <c r="D261" s="312"/>
      <c r="E261" s="13" t="s">
        <v>164</v>
      </c>
      <c r="F261" s="328" t="s">
        <v>292</v>
      </c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T261" s="129"/>
    </row>
    <row r="262" spans="1:20" ht="24.95" customHeight="1">
      <c r="A262" s="312"/>
      <c r="B262" s="321" t="e">
        <f>SUM(G262:R262)-SUM(#REF!)</f>
        <v>#REF!</v>
      </c>
      <c r="C262" s="312"/>
      <c r="D262" s="312"/>
      <c r="E262" s="13" t="s">
        <v>15</v>
      </c>
      <c r="F262" s="328" t="s">
        <v>363</v>
      </c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T262" s="129"/>
    </row>
    <row r="263" spans="1:20" ht="24.95" customHeight="1">
      <c r="A263" s="312"/>
      <c r="B263" s="321" t="e">
        <f>SUM(G263:R263)-SUM(#REF!)</f>
        <v>#REF!</v>
      </c>
      <c r="C263" s="312"/>
      <c r="D263" s="312"/>
      <c r="E263" s="168" t="s">
        <v>45</v>
      </c>
      <c r="F263" s="263" t="s">
        <v>21</v>
      </c>
      <c r="G263" s="161">
        <f t="shared" ref="G263:R263" si="45">G264+G265</f>
        <v>0</v>
      </c>
      <c r="H263" s="161">
        <f t="shared" si="45"/>
        <v>0</v>
      </c>
      <c r="I263" s="161">
        <f t="shared" si="45"/>
        <v>0</v>
      </c>
      <c r="J263" s="161">
        <f t="shared" si="45"/>
        <v>0</v>
      </c>
      <c r="K263" s="161">
        <f t="shared" si="45"/>
        <v>0</v>
      </c>
      <c r="L263" s="161">
        <f t="shared" si="45"/>
        <v>0</v>
      </c>
      <c r="M263" s="162">
        <f t="shared" si="45"/>
        <v>0</v>
      </c>
      <c r="N263" s="161">
        <f t="shared" si="45"/>
        <v>0</v>
      </c>
      <c r="O263" s="161">
        <f t="shared" si="45"/>
        <v>0</v>
      </c>
      <c r="P263" s="161">
        <f t="shared" si="45"/>
        <v>0</v>
      </c>
      <c r="Q263" s="161">
        <f t="shared" si="45"/>
        <v>0</v>
      </c>
      <c r="R263" s="163">
        <f t="shared" si="45"/>
        <v>0</v>
      </c>
      <c r="T263" s="151"/>
    </row>
    <row r="264" spans="1:20" ht="24.95" customHeight="1">
      <c r="A264" s="312"/>
      <c r="B264" s="321" t="e">
        <f>SUM(G264:R264)-SUM(#REF!)</f>
        <v>#REF!</v>
      </c>
      <c r="C264" s="312"/>
      <c r="D264" s="312"/>
      <c r="E264" s="13" t="s">
        <v>12</v>
      </c>
      <c r="F264" s="328" t="s">
        <v>324</v>
      </c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T264" s="150"/>
    </row>
    <row r="265" spans="1:20" ht="24.95" customHeight="1">
      <c r="A265" s="312"/>
      <c r="B265" s="321" t="e">
        <f>SUM(G265:R265)-SUM(#REF!)</f>
        <v>#REF!</v>
      </c>
      <c r="C265" s="312"/>
      <c r="D265" s="312"/>
      <c r="E265" s="168" t="s">
        <v>13</v>
      </c>
      <c r="F265" s="263" t="s">
        <v>281</v>
      </c>
      <c r="G265" s="161">
        <f t="shared" ref="G265:R265" si="46">G266+G267</f>
        <v>0</v>
      </c>
      <c r="H265" s="161">
        <f t="shared" si="46"/>
        <v>0</v>
      </c>
      <c r="I265" s="161">
        <f t="shared" si="46"/>
        <v>0</v>
      </c>
      <c r="J265" s="161">
        <f t="shared" si="46"/>
        <v>0</v>
      </c>
      <c r="K265" s="161">
        <f t="shared" si="46"/>
        <v>0</v>
      </c>
      <c r="L265" s="161">
        <f t="shared" si="46"/>
        <v>0</v>
      </c>
      <c r="M265" s="162">
        <f t="shared" si="46"/>
        <v>0</v>
      </c>
      <c r="N265" s="161">
        <f t="shared" si="46"/>
        <v>0</v>
      </c>
      <c r="O265" s="161">
        <f t="shared" si="46"/>
        <v>0</v>
      </c>
      <c r="P265" s="161">
        <f t="shared" si="46"/>
        <v>0</v>
      </c>
      <c r="Q265" s="161">
        <f t="shared" si="46"/>
        <v>0</v>
      </c>
      <c r="R265" s="163">
        <f t="shared" si="46"/>
        <v>0</v>
      </c>
      <c r="T265" s="150"/>
    </row>
    <row r="266" spans="1:20" ht="24.95" customHeight="1">
      <c r="A266" s="312"/>
      <c r="B266" s="321" t="e">
        <f>SUM(G266:R266)-SUM(#REF!)</f>
        <v>#REF!</v>
      </c>
      <c r="C266" s="312"/>
      <c r="D266" s="312"/>
      <c r="E266" s="70" t="s">
        <v>29</v>
      </c>
      <c r="F266" s="341" t="s">
        <v>160</v>
      </c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T266" s="150"/>
    </row>
    <row r="267" spans="1:20" ht="24.95" customHeight="1" thickBot="1">
      <c r="A267" s="312"/>
      <c r="B267" s="321" t="e">
        <f>SUM(G267:R267)-SUM(#REF!)</f>
        <v>#REF!</v>
      </c>
      <c r="C267" s="312"/>
      <c r="D267" s="312"/>
      <c r="E267" s="13" t="s">
        <v>29</v>
      </c>
      <c r="F267" s="328" t="s">
        <v>159</v>
      </c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T267" s="150"/>
    </row>
    <row r="268" spans="1:20" ht="24.95" customHeight="1" thickTop="1" thickBot="1">
      <c r="A268" s="312"/>
      <c r="B268" s="321" t="e">
        <f>SUM(G268:R268)-SUM(#REF!)</f>
        <v>#REF!</v>
      </c>
      <c r="C268" s="312"/>
      <c r="D268" s="312"/>
      <c r="E268" s="389" t="s">
        <v>3</v>
      </c>
      <c r="F268" s="390"/>
      <c r="G268" s="169">
        <f t="shared" ref="G268:R268" si="47">G221+G209</f>
        <v>0</v>
      </c>
      <c r="H268" s="170">
        <f t="shared" si="47"/>
        <v>0</v>
      </c>
      <c r="I268" s="170">
        <f t="shared" si="47"/>
        <v>0</v>
      </c>
      <c r="J268" s="170">
        <f t="shared" si="47"/>
        <v>0</v>
      </c>
      <c r="K268" s="171">
        <f t="shared" si="47"/>
        <v>0</v>
      </c>
      <c r="L268" s="171">
        <f t="shared" si="47"/>
        <v>0</v>
      </c>
      <c r="M268" s="176">
        <f t="shared" si="47"/>
        <v>0</v>
      </c>
      <c r="N268" s="171">
        <f t="shared" si="47"/>
        <v>0</v>
      </c>
      <c r="O268" s="171">
        <f t="shared" si="47"/>
        <v>0</v>
      </c>
      <c r="P268" s="171">
        <f t="shared" si="47"/>
        <v>0</v>
      </c>
      <c r="Q268" s="171">
        <f t="shared" si="47"/>
        <v>0</v>
      </c>
      <c r="R268" s="172">
        <f t="shared" si="47"/>
        <v>0</v>
      </c>
      <c r="T268" s="151"/>
    </row>
    <row r="269" spans="1:20" s="115" customFormat="1" ht="51.75" customHeight="1" thickTop="1">
      <c r="A269" s="312"/>
      <c r="B269" s="313"/>
      <c r="C269" s="312"/>
      <c r="D269" s="312"/>
      <c r="E269" s="135"/>
      <c r="F269" s="135"/>
      <c r="G269" s="68" t="str">
        <f t="shared" ref="G269:R269" si="48">IF(ROUND(G268,2)=ROUND(G96,2),"zgoda",G268-G96)</f>
        <v>zgoda</v>
      </c>
      <c r="H269" s="68" t="str">
        <f t="shared" si="48"/>
        <v>zgoda</v>
      </c>
      <c r="I269" s="68" t="str">
        <f t="shared" si="48"/>
        <v>zgoda</v>
      </c>
      <c r="J269" s="68" t="str">
        <f t="shared" si="48"/>
        <v>zgoda</v>
      </c>
      <c r="K269" s="68" t="str">
        <f t="shared" si="48"/>
        <v>zgoda</v>
      </c>
      <c r="L269" s="68" t="str">
        <f t="shared" si="48"/>
        <v>zgoda</v>
      </c>
      <c r="M269" s="68" t="str">
        <f t="shared" si="48"/>
        <v>zgoda</v>
      </c>
      <c r="N269" s="68" t="str">
        <f t="shared" si="48"/>
        <v>zgoda</v>
      </c>
      <c r="O269" s="68" t="str">
        <f t="shared" si="48"/>
        <v>zgoda</v>
      </c>
      <c r="P269" s="68" t="str">
        <f t="shared" si="48"/>
        <v>zgoda</v>
      </c>
      <c r="Q269" s="68" t="str">
        <f t="shared" si="48"/>
        <v>zgoda</v>
      </c>
      <c r="R269" s="68" t="str">
        <f t="shared" si="48"/>
        <v>zgoda</v>
      </c>
      <c r="T269" s="127"/>
    </row>
    <row r="270" spans="1:20" s="115" customFormat="1" ht="24.95" hidden="1" customHeight="1">
      <c r="A270" s="312"/>
      <c r="B270" s="313"/>
      <c r="C270" s="312"/>
      <c r="D270" s="312"/>
      <c r="E270" s="135"/>
      <c r="F270" s="135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T270" s="127"/>
    </row>
    <row r="271" spans="1:20" s="115" customFormat="1" ht="24.95" hidden="1" customHeight="1">
      <c r="A271" s="312"/>
      <c r="B271" s="313"/>
      <c r="C271" s="312"/>
      <c r="D271" s="312"/>
      <c r="E271" s="135"/>
      <c r="F271" s="135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T271" s="127"/>
    </row>
    <row r="272" spans="1:20" s="115" customFormat="1" ht="24.95" hidden="1" customHeight="1">
      <c r="A272" s="312"/>
      <c r="B272" s="313"/>
      <c r="C272" s="312"/>
      <c r="D272" s="312"/>
      <c r="E272" s="135"/>
      <c r="F272" s="135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T272" s="127"/>
    </row>
    <row r="273" spans="1:20" s="115" customFormat="1" ht="24.95" hidden="1" customHeight="1">
      <c r="A273" s="312"/>
      <c r="B273" s="313"/>
      <c r="C273" s="312"/>
      <c r="D273" s="312"/>
      <c r="E273" s="135"/>
      <c r="F273" s="135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T273" s="127"/>
    </row>
    <row r="274" spans="1:20" s="115" customFormat="1" ht="24.95" hidden="1" customHeight="1">
      <c r="A274" s="312"/>
      <c r="B274" s="313"/>
      <c r="C274" s="312"/>
      <c r="D274" s="312"/>
      <c r="E274" s="135"/>
      <c r="F274" s="135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T274" s="127"/>
    </row>
    <row r="275" spans="1:20" s="115" customFormat="1" ht="24.95" hidden="1" customHeight="1">
      <c r="A275" s="312"/>
      <c r="B275" s="313"/>
      <c r="C275" s="312"/>
      <c r="D275" s="312"/>
      <c r="E275" s="135"/>
      <c r="F275" s="135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T275" s="127"/>
    </row>
    <row r="276" spans="1:20" s="115" customFormat="1" ht="24.95" hidden="1" customHeight="1">
      <c r="A276" s="312"/>
      <c r="B276" s="313"/>
      <c r="C276" s="312"/>
      <c r="D276" s="312"/>
      <c r="E276" s="135"/>
      <c r="F276" s="135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T276" s="127"/>
    </row>
    <row r="277" spans="1:20" s="115" customFormat="1" ht="24.95" hidden="1" customHeight="1">
      <c r="A277" s="312"/>
      <c r="B277" s="313"/>
      <c r="C277" s="312"/>
      <c r="D277" s="312"/>
      <c r="E277" s="135"/>
      <c r="F277" s="135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T277" s="127"/>
    </row>
    <row r="278" spans="1:20" s="115" customFormat="1" ht="24.95" hidden="1" customHeight="1">
      <c r="A278" s="312"/>
      <c r="B278" s="313"/>
      <c r="C278" s="312"/>
      <c r="D278" s="312"/>
      <c r="E278" s="135"/>
      <c r="F278" s="135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T278" s="127"/>
    </row>
    <row r="279" spans="1:20" s="115" customFormat="1" ht="24.95" hidden="1" customHeight="1">
      <c r="A279" s="312"/>
      <c r="B279" s="313"/>
      <c r="C279" s="312"/>
      <c r="D279" s="312"/>
      <c r="E279" s="135"/>
      <c r="F279" s="135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T279" s="127"/>
    </row>
    <row r="280" spans="1:20" s="115" customFormat="1" ht="24.95" hidden="1" customHeight="1">
      <c r="A280" s="312"/>
      <c r="B280" s="313"/>
      <c r="C280" s="312"/>
      <c r="D280" s="312"/>
      <c r="E280" s="135"/>
      <c r="F280" s="135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T280" s="127"/>
    </row>
    <row r="281" spans="1:20" s="115" customFormat="1" ht="24.95" hidden="1" customHeight="1">
      <c r="A281" s="312"/>
      <c r="B281" s="313"/>
      <c r="C281" s="312"/>
      <c r="D281" s="312"/>
      <c r="E281" s="135"/>
      <c r="F281" s="135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T281" s="127"/>
    </row>
    <row r="282" spans="1:20" s="115" customFormat="1" ht="24.95" hidden="1" customHeight="1">
      <c r="A282" s="312"/>
      <c r="B282" s="313"/>
      <c r="C282" s="312"/>
      <c r="D282" s="312"/>
      <c r="E282" s="135"/>
      <c r="F282" s="135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T282" s="127"/>
    </row>
    <row r="283" spans="1:20" s="115" customFormat="1" ht="24.95" hidden="1" customHeight="1">
      <c r="A283" s="312"/>
      <c r="B283" s="313"/>
      <c r="C283" s="312"/>
      <c r="D283" s="312"/>
      <c r="E283" s="135"/>
      <c r="F283" s="135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T283" s="127"/>
    </row>
    <row r="284" spans="1:20" s="115" customFormat="1" ht="24.95" hidden="1" customHeight="1">
      <c r="A284" s="312"/>
      <c r="B284" s="313"/>
      <c r="C284" s="312"/>
      <c r="D284" s="312"/>
      <c r="E284" s="135"/>
      <c r="F284" s="135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T284" s="127"/>
    </row>
    <row r="285" spans="1:20" s="115" customFormat="1" ht="24.95" hidden="1" customHeight="1">
      <c r="A285" s="312"/>
      <c r="B285" s="313"/>
      <c r="C285" s="312"/>
      <c r="D285" s="312"/>
      <c r="E285" s="135"/>
      <c r="F285" s="135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T285" s="127"/>
    </row>
    <row r="286" spans="1:20" s="115" customFormat="1" ht="24.95" customHeight="1" thickBot="1">
      <c r="A286" s="312"/>
      <c r="B286" s="313"/>
      <c r="C286" s="312"/>
      <c r="D286" s="312"/>
      <c r="E286" s="127"/>
      <c r="F286" s="12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21"/>
      <c r="T286" s="127"/>
    </row>
    <row r="287" spans="1:20" s="115" customFormat="1" ht="24.95" customHeight="1" thickTop="1">
      <c r="A287" s="312"/>
      <c r="B287" s="313"/>
      <c r="C287" s="312"/>
      <c r="D287" s="312"/>
      <c r="E287" s="282" t="s">
        <v>12</v>
      </c>
      <c r="F287" s="109" t="s">
        <v>126</v>
      </c>
      <c r="G287" s="59">
        <f>G230+G243+G256+G225+G228+G223+G264+G266</f>
        <v>0</v>
      </c>
      <c r="H287" s="59">
        <f t="shared" ref="H287:R287" si="49">H230+H243+H256+H225+H228+H223+H264+H266</f>
        <v>0</v>
      </c>
      <c r="I287" s="59">
        <f t="shared" si="49"/>
        <v>0</v>
      </c>
      <c r="J287" s="59">
        <f t="shared" si="49"/>
        <v>0</v>
      </c>
      <c r="K287" s="59">
        <f t="shared" si="49"/>
        <v>0</v>
      </c>
      <c r="L287" s="59">
        <f t="shared" si="49"/>
        <v>0</v>
      </c>
      <c r="M287" s="59">
        <f t="shared" si="49"/>
        <v>0</v>
      </c>
      <c r="N287" s="59">
        <f t="shared" si="49"/>
        <v>0</v>
      </c>
      <c r="O287" s="59">
        <f t="shared" si="49"/>
        <v>0</v>
      </c>
      <c r="P287" s="59">
        <f t="shared" si="49"/>
        <v>0</v>
      </c>
      <c r="Q287" s="59">
        <f t="shared" si="49"/>
        <v>0</v>
      </c>
      <c r="R287" s="122">
        <f t="shared" si="49"/>
        <v>0</v>
      </c>
      <c r="T287" s="127"/>
    </row>
    <row r="288" spans="1:20" s="115" customFormat="1" ht="24.95" customHeight="1">
      <c r="A288" s="312"/>
      <c r="B288" s="313"/>
      <c r="C288" s="312"/>
      <c r="D288" s="312"/>
      <c r="E288" s="13" t="s">
        <v>13</v>
      </c>
      <c r="F288" s="9" t="s">
        <v>197</v>
      </c>
      <c r="G288" s="52">
        <f>G226+G229+G242+G244+G251+G252+G253+G255+G257+G258+G259+G260+G261+G262+G267</f>
        <v>0</v>
      </c>
      <c r="H288" s="52">
        <f t="shared" ref="H288:R288" si="50">H226+H229+H242+H244+H251+H252+H253+H255+H257+H258+H259+H260+H261+H262+H267</f>
        <v>0</v>
      </c>
      <c r="I288" s="52">
        <f t="shared" si="50"/>
        <v>0</v>
      </c>
      <c r="J288" s="52">
        <f t="shared" si="50"/>
        <v>0</v>
      </c>
      <c r="K288" s="52">
        <f t="shared" si="50"/>
        <v>0</v>
      </c>
      <c r="L288" s="52">
        <f t="shared" si="50"/>
        <v>0</v>
      </c>
      <c r="M288" s="52">
        <f t="shared" si="50"/>
        <v>0</v>
      </c>
      <c r="N288" s="52">
        <f t="shared" si="50"/>
        <v>0</v>
      </c>
      <c r="O288" s="52">
        <f t="shared" si="50"/>
        <v>0</v>
      </c>
      <c r="P288" s="52">
        <f t="shared" si="50"/>
        <v>0</v>
      </c>
      <c r="Q288" s="52">
        <f t="shared" si="50"/>
        <v>0</v>
      </c>
      <c r="R288" s="113">
        <f t="shared" si="50"/>
        <v>0</v>
      </c>
      <c r="T288" s="127"/>
    </row>
    <row r="289" spans="1:20" s="115" customFormat="1" ht="24.95" customHeight="1">
      <c r="A289" s="312"/>
      <c r="B289" s="313"/>
      <c r="C289" s="312"/>
      <c r="D289" s="312"/>
      <c r="E289" s="13"/>
      <c r="F289" s="37" t="s">
        <v>198</v>
      </c>
      <c r="G289" s="52">
        <f>G230+G239</f>
        <v>0</v>
      </c>
      <c r="H289" s="52">
        <f t="shared" ref="H289:R289" si="51">H230+H239</f>
        <v>0</v>
      </c>
      <c r="I289" s="52">
        <f t="shared" si="51"/>
        <v>0</v>
      </c>
      <c r="J289" s="52">
        <f t="shared" si="51"/>
        <v>0</v>
      </c>
      <c r="K289" s="52">
        <f t="shared" si="51"/>
        <v>0</v>
      </c>
      <c r="L289" s="52">
        <f t="shared" si="51"/>
        <v>0</v>
      </c>
      <c r="M289" s="52">
        <f t="shared" si="51"/>
        <v>0</v>
      </c>
      <c r="N289" s="52">
        <f t="shared" si="51"/>
        <v>0</v>
      </c>
      <c r="O289" s="52">
        <f t="shared" si="51"/>
        <v>0</v>
      </c>
      <c r="P289" s="52">
        <f t="shared" si="51"/>
        <v>0</v>
      </c>
      <c r="Q289" s="52">
        <f t="shared" si="51"/>
        <v>0</v>
      </c>
      <c r="R289" s="113">
        <f t="shared" si="51"/>
        <v>0</v>
      </c>
      <c r="T289" s="127"/>
    </row>
    <row r="290" spans="1:20" s="115" customFormat="1" ht="24.95" customHeight="1" thickBot="1">
      <c r="A290" s="312"/>
      <c r="B290" s="313"/>
      <c r="C290" s="312"/>
      <c r="D290" s="312"/>
      <c r="E290" s="291"/>
      <c r="F290" s="10"/>
      <c r="G290" s="60" t="b">
        <f>G287+G288=G221</f>
        <v>1</v>
      </c>
      <c r="H290" s="61" t="b">
        <f t="shared" ref="H290:R290" si="52">H287+H288=H221</f>
        <v>1</v>
      </c>
      <c r="I290" s="61" t="b">
        <f t="shared" si="52"/>
        <v>1</v>
      </c>
      <c r="J290" s="61" t="b">
        <f t="shared" si="52"/>
        <v>1</v>
      </c>
      <c r="K290" s="61" t="b">
        <f t="shared" si="52"/>
        <v>1</v>
      </c>
      <c r="L290" s="61" t="b">
        <f t="shared" si="52"/>
        <v>1</v>
      </c>
      <c r="M290" s="61" t="b">
        <f t="shared" si="52"/>
        <v>1</v>
      </c>
      <c r="N290" s="61" t="b">
        <f t="shared" si="52"/>
        <v>1</v>
      </c>
      <c r="O290" s="61" t="b">
        <f t="shared" si="52"/>
        <v>1</v>
      </c>
      <c r="P290" s="61" t="b">
        <f t="shared" si="52"/>
        <v>1</v>
      </c>
      <c r="Q290" s="61" t="b">
        <f t="shared" si="52"/>
        <v>1</v>
      </c>
      <c r="R290" s="120" t="b">
        <f t="shared" si="52"/>
        <v>1</v>
      </c>
      <c r="T290" s="127"/>
    </row>
    <row r="291" spans="1:20" s="115" customFormat="1" ht="24.95" customHeight="1" thickTop="1">
      <c r="A291" s="312"/>
      <c r="B291" s="313"/>
      <c r="C291" s="312"/>
      <c r="D291" s="312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T291" s="127"/>
    </row>
    <row r="292" spans="1:20" s="115" customFormat="1" ht="24.95" hidden="1" customHeight="1">
      <c r="A292" s="312"/>
      <c r="B292" s="313"/>
      <c r="C292" s="312"/>
      <c r="D292" s="312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T292" s="127"/>
    </row>
    <row r="293" spans="1:20" s="115" customFormat="1" ht="24.95" hidden="1" customHeight="1">
      <c r="A293" s="312"/>
      <c r="B293" s="313"/>
      <c r="C293" s="312"/>
      <c r="D293" s="312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T293" s="127"/>
    </row>
    <row r="294" spans="1:20" s="115" customFormat="1" ht="24.95" hidden="1" customHeight="1">
      <c r="A294" s="312"/>
      <c r="B294" s="313"/>
      <c r="C294" s="312"/>
      <c r="D294" s="312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T294" s="127"/>
    </row>
    <row r="295" spans="1:20" s="115" customFormat="1" ht="24.95" hidden="1" customHeight="1">
      <c r="A295" s="312"/>
      <c r="B295" s="313"/>
      <c r="C295" s="312"/>
      <c r="D295" s="312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T295" s="127"/>
    </row>
    <row r="296" spans="1:20" s="115" customFormat="1" ht="24.95" hidden="1" customHeight="1">
      <c r="A296" s="312"/>
      <c r="B296" s="313"/>
      <c r="C296" s="312"/>
      <c r="D296" s="312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T296" s="127"/>
    </row>
    <row r="297" spans="1:20" s="115" customFormat="1" ht="24.95" hidden="1" customHeight="1">
      <c r="A297" s="312"/>
      <c r="B297" s="313"/>
      <c r="C297" s="312"/>
      <c r="D297" s="312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T297" s="127"/>
    </row>
    <row r="298" spans="1:20" s="115" customFormat="1" ht="24.95" hidden="1" customHeight="1">
      <c r="A298" s="312"/>
      <c r="B298" s="313"/>
      <c r="C298" s="312"/>
      <c r="D298" s="312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T298" s="127"/>
    </row>
    <row r="299" spans="1:20" s="115" customFormat="1" ht="24.95" hidden="1" customHeight="1">
      <c r="A299" s="312"/>
      <c r="B299" s="313"/>
      <c r="C299" s="312"/>
      <c r="D299" s="312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T299" s="127"/>
    </row>
    <row r="300" spans="1:20" s="115" customFormat="1" ht="24.95" hidden="1" customHeight="1">
      <c r="A300" s="312"/>
      <c r="B300" s="313"/>
      <c r="C300" s="312"/>
      <c r="D300" s="312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T300" s="127"/>
    </row>
    <row r="301" spans="1:20" s="115" customFormat="1" ht="24.95" hidden="1" customHeight="1">
      <c r="A301" s="312"/>
      <c r="B301" s="313"/>
      <c r="C301" s="312"/>
      <c r="D301" s="312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T301" s="127"/>
    </row>
    <row r="302" spans="1:20" s="115" customFormat="1" ht="24.95" hidden="1" customHeight="1">
      <c r="A302" s="312"/>
      <c r="B302" s="313"/>
      <c r="C302" s="312"/>
      <c r="D302" s="312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T302" s="127"/>
    </row>
    <row r="303" spans="1:20" s="115" customFormat="1" ht="24.95" hidden="1" customHeight="1">
      <c r="A303" s="312"/>
      <c r="B303" s="313"/>
      <c r="C303" s="312"/>
      <c r="D303" s="312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T303" s="127"/>
    </row>
    <row r="304" spans="1:20" s="115" customFormat="1" ht="24.95" hidden="1" customHeight="1">
      <c r="A304" s="312"/>
      <c r="B304" s="313"/>
      <c r="C304" s="312"/>
      <c r="D304" s="312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T304" s="127"/>
    </row>
    <row r="305" spans="1:20" s="115" customFormat="1" ht="66.75" customHeight="1" thickBot="1">
      <c r="A305" s="312"/>
      <c r="B305" s="313"/>
      <c r="C305" s="312"/>
      <c r="D305" s="312"/>
      <c r="E305" s="383"/>
      <c r="F305" s="138" t="s">
        <v>407</v>
      </c>
      <c r="G305" s="139"/>
      <c r="H305" s="139"/>
      <c r="I305" s="139"/>
      <c r="J305" s="139"/>
      <c r="K305" s="140"/>
      <c r="L305" s="139"/>
      <c r="M305" s="139"/>
      <c r="N305" s="139"/>
      <c r="O305" s="139"/>
      <c r="P305" s="139"/>
      <c r="Q305" s="139"/>
      <c r="R305" s="139"/>
      <c r="T305" s="127"/>
    </row>
    <row r="306" spans="1:20" s="115" customFormat="1" ht="30" customHeight="1" thickTop="1">
      <c r="A306" s="312"/>
      <c r="B306" s="313"/>
      <c r="C306" s="312"/>
      <c r="D306" s="312"/>
      <c r="E306" s="385" t="s">
        <v>122</v>
      </c>
      <c r="F306" s="386"/>
      <c r="G306" s="408" t="s">
        <v>402</v>
      </c>
      <c r="H306" s="409"/>
      <c r="I306" s="409"/>
      <c r="J306" s="409"/>
      <c r="K306" s="409"/>
      <c r="L306" s="409"/>
      <c r="M306" s="409"/>
      <c r="N306" s="409"/>
      <c r="O306" s="409"/>
      <c r="P306" s="409"/>
      <c r="Q306" s="409"/>
      <c r="R306" s="410"/>
      <c r="T306" s="127"/>
    </row>
    <row r="307" spans="1:20" s="115" customFormat="1" ht="30" customHeight="1" thickBot="1">
      <c r="A307" s="312"/>
      <c r="B307" s="313"/>
      <c r="C307" s="312"/>
      <c r="D307" s="312"/>
      <c r="E307" s="387"/>
      <c r="F307" s="388"/>
      <c r="G307" s="103">
        <f t="shared" ref="G307:R307" si="53">G7</f>
        <v>0</v>
      </c>
      <c r="H307" s="90">
        <f t="shared" si="53"/>
        <v>0</v>
      </c>
      <c r="I307" s="104">
        <f t="shared" si="53"/>
        <v>0</v>
      </c>
      <c r="J307" s="90">
        <f t="shared" si="53"/>
        <v>0</v>
      </c>
      <c r="K307" s="89">
        <f t="shared" si="53"/>
        <v>0</v>
      </c>
      <c r="L307" s="88">
        <f t="shared" si="53"/>
        <v>0</v>
      </c>
      <c r="M307" s="88">
        <f t="shared" si="53"/>
        <v>0</v>
      </c>
      <c r="N307" s="90">
        <f t="shared" si="53"/>
        <v>0</v>
      </c>
      <c r="O307" s="90">
        <f t="shared" si="53"/>
        <v>0</v>
      </c>
      <c r="P307" s="90">
        <f t="shared" si="53"/>
        <v>0</v>
      </c>
      <c r="Q307" s="90">
        <f t="shared" si="53"/>
        <v>0</v>
      </c>
      <c r="R307" s="112">
        <f t="shared" si="53"/>
        <v>0</v>
      </c>
      <c r="T307" s="127"/>
    </row>
    <row r="308" spans="1:20" s="115" customFormat="1" ht="24.95" hidden="1" customHeight="1" thickTop="1" thickBot="1">
      <c r="A308" s="312"/>
      <c r="B308" s="313"/>
      <c r="C308" s="312"/>
      <c r="D308" s="312"/>
      <c r="E308" s="288"/>
      <c r="F308" s="123" t="s">
        <v>199</v>
      </c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8"/>
      <c r="T308" s="129"/>
    </row>
    <row r="309" spans="1:20" s="115" customFormat="1" ht="24.95" customHeight="1" thickTop="1">
      <c r="A309" s="312"/>
      <c r="B309" s="321"/>
      <c r="C309" s="312"/>
      <c r="D309" s="312"/>
      <c r="E309" s="230" t="s">
        <v>12</v>
      </c>
      <c r="F309" s="38" t="s">
        <v>20</v>
      </c>
      <c r="G309" s="266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T309" s="129"/>
    </row>
    <row r="310" spans="1:20" s="115" customFormat="1" ht="24.95" customHeight="1">
      <c r="A310" s="312"/>
      <c r="B310" s="321" t="e">
        <f>SUM(G310:R310)-SUM(#REF!)</f>
        <v>#REF!</v>
      </c>
      <c r="C310" s="312"/>
      <c r="D310" s="312"/>
      <c r="E310" s="292" t="s">
        <v>13</v>
      </c>
      <c r="F310" s="14" t="s">
        <v>128</v>
      </c>
      <c r="G310" s="26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T310" s="129"/>
    </row>
    <row r="311" spans="1:20" s="115" customFormat="1" ht="24.95" customHeight="1">
      <c r="A311" s="312"/>
      <c r="B311" s="321" t="e">
        <f>SUM(G311:R311)-SUM(#REF!)</f>
        <v>#REF!</v>
      </c>
      <c r="C311" s="312"/>
      <c r="D311" s="312"/>
      <c r="E311" s="286" t="s">
        <v>14</v>
      </c>
      <c r="F311" s="14" t="s">
        <v>200</v>
      </c>
      <c r="G311" s="267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T311" s="129"/>
    </row>
    <row r="312" spans="1:20" s="115" customFormat="1" ht="24.95" customHeight="1">
      <c r="A312" s="312"/>
      <c r="B312" s="321" t="e">
        <f>SUM(G312:R312)-SUM(#REF!)</f>
        <v>#REF!</v>
      </c>
      <c r="C312" s="312"/>
      <c r="D312" s="312"/>
      <c r="E312" s="285" t="s">
        <v>15</v>
      </c>
      <c r="F312" s="14" t="s">
        <v>201</v>
      </c>
      <c r="G312" s="55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T312" s="129"/>
    </row>
    <row r="313" spans="1:20" s="156" customFormat="1" ht="24.95" customHeight="1">
      <c r="A313" s="312"/>
      <c r="B313" s="321" t="e">
        <f>SUM(G313:R313)-SUM(#REF!)</f>
        <v>#REF!</v>
      </c>
      <c r="C313" s="312"/>
      <c r="D313" s="312"/>
      <c r="E313" s="293"/>
      <c r="F313" s="154" t="s">
        <v>202</v>
      </c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T313" s="129"/>
    </row>
    <row r="314" spans="1:20" s="115" customFormat="1" ht="24.95" customHeight="1">
      <c r="A314" s="312"/>
      <c r="B314" s="321" t="e">
        <f>SUM(G314:R314)-SUM(#REF!)</f>
        <v>#REF!</v>
      </c>
      <c r="C314" s="312"/>
      <c r="D314" s="312"/>
      <c r="E314" s="287" t="s">
        <v>16</v>
      </c>
      <c r="F314" s="7" t="s">
        <v>94</v>
      </c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T314" s="129"/>
    </row>
    <row r="315" spans="1:20" s="115" customFormat="1" ht="24.95" customHeight="1">
      <c r="A315" s="312"/>
      <c r="B315" s="321" t="e">
        <f>SUM(G315:R315)-SUM(#REF!)</f>
        <v>#REF!</v>
      </c>
      <c r="C315" s="312"/>
      <c r="D315" s="312"/>
      <c r="E315" s="287" t="s">
        <v>17</v>
      </c>
      <c r="F315" s="7" t="s">
        <v>165</v>
      </c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T315" s="129"/>
    </row>
    <row r="316" spans="1:20" s="115" customFormat="1" ht="24.95" customHeight="1">
      <c r="A316" s="312"/>
      <c r="B316" s="321" t="e">
        <f>SUM(G316:R316)-SUM(#REF!)</f>
        <v>#REF!</v>
      </c>
      <c r="C316" s="312"/>
      <c r="D316" s="312"/>
      <c r="E316" s="292" t="s">
        <v>18</v>
      </c>
      <c r="F316" s="7" t="s">
        <v>64</v>
      </c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T316" s="129"/>
    </row>
    <row r="317" spans="1:20" s="115" customFormat="1" ht="24.95" customHeight="1">
      <c r="A317" s="312"/>
      <c r="B317" s="321" t="e">
        <f>SUM(G317:R317)-SUM(#REF!)</f>
        <v>#REF!</v>
      </c>
      <c r="C317" s="312"/>
      <c r="D317" s="312"/>
      <c r="E317" s="287" t="s">
        <v>19</v>
      </c>
      <c r="F317" s="7" t="s">
        <v>65</v>
      </c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T317" s="129"/>
    </row>
    <row r="318" spans="1:20" s="115" customFormat="1" ht="24.95" customHeight="1" thickBot="1">
      <c r="A318" s="312"/>
      <c r="B318" s="321" t="e">
        <f>SUM(G318:R318)-SUM(#REF!)</f>
        <v>#REF!</v>
      </c>
      <c r="C318" s="312"/>
      <c r="D318" s="312"/>
      <c r="E318" s="294" t="s">
        <v>24</v>
      </c>
      <c r="F318" s="66" t="s">
        <v>68</v>
      </c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T318" s="127"/>
    </row>
    <row r="319" spans="1:20" s="115" customFormat="1" ht="24.95" customHeight="1">
      <c r="A319" s="312"/>
      <c r="B319" s="321" t="e">
        <f>SUM(G319:R319)-SUM(#REF!)</f>
        <v>#REF!</v>
      </c>
      <c r="C319" s="312"/>
      <c r="D319" s="312"/>
      <c r="E319" s="285" t="s">
        <v>25</v>
      </c>
      <c r="F319" s="49" t="s">
        <v>203</v>
      </c>
      <c r="G319" s="228"/>
      <c r="H319" s="228"/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T319" s="127"/>
    </row>
    <row r="320" spans="1:20" s="115" customFormat="1" ht="24.95" customHeight="1">
      <c r="A320" s="312"/>
      <c r="B320" s="321" t="e">
        <f>SUM(G320:R320)-SUM(#REF!)</f>
        <v>#REF!</v>
      </c>
      <c r="C320" s="312"/>
      <c r="D320" s="312"/>
      <c r="E320" s="287" t="s">
        <v>26</v>
      </c>
      <c r="F320" s="9" t="s">
        <v>208</v>
      </c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T320" s="127"/>
    </row>
    <row r="321" spans="1:20" s="115" customFormat="1" ht="24.95" customHeight="1">
      <c r="A321" s="312"/>
      <c r="B321" s="321"/>
      <c r="C321" s="312"/>
      <c r="D321" s="312"/>
      <c r="E321" s="292" t="s">
        <v>114</v>
      </c>
      <c r="F321" s="9" t="s">
        <v>204</v>
      </c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T321" s="129"/>
    </row>
    <row r="322" spans="1:20" s="115" customFormat="1" ht="24.95" customHeight="1">
      <c r="A322" s="312"/>
      <c r="B322" s="321"/>
      <c r="C322" s="312"/>
      <c r="D322" s="312"/>
      <c r="E322" s="108" t="s">
        <v>115</v>
      </c>
      <c r="F322" s="9" t="s">
        <v>207</v>
      </c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T322" s="127"/>
    </row>
    <row r="323" spans="1:20" s="115" customFormat="1" ht="24.95" customHeight="1">
      <c r="A323" s="312"/>
      <c r="B323" s="321" t="e">
        <f>SUM(G323:R323)-SUM(#REF!)</f>
        <v>#REF!</v>
      </c>
      <c r="C323" s="312"/>
      <c r="D323" s="312"/>
      <c r="E323" s="108" t="s">
        <v>116</v>
      </c>
      <c r="F323" s="9" t="s">
        <v>206</v>
      </c>
      <c r="G323" s="273"/>
      <c r="H323" s="273"/>
      <c r="I323" s="273"/>
      <c r="J323" s="273"/>
      <c r="K323" s="273"/>
      <c r="L323" s="273"/>
      <c r="M323" s="273"/>
      <c r="N323" s="273"/>
      <c r="O323" s="273"/>
      <c r="P323" s="273"/>
      <c r="Q323" s="273"/>
      <c r="R323" s="273"/>
      <c r="T323" s="127"/>
    </row>
    <row r="324" spans="1:20" s="115" customFormat="1" ht="24.95" customHeight="1" thickBot="1">
      <c r="A324" s="312"/>
      <c r="B324" s="321" t="e">
        <f>SUM(G324:R324)-SUM(#REF!)</f>
        <v>#REF!</v>
      </c>
      <c r="C324" s="312"/>
      <c r="D324" s="312"/>
      <c r="E324" s="294" t="s">
        <v>117</v>
      </c>
      <c r="F324" s="229" t="s">
        <v>205</v>
      </c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T324" s="129"/>
    </row>
    <row r="325" spans="1:20" s="115" customFormat="1" ht="24.95" customHeight="1" outlineLevel="1">
      <c r="A325" s="312"/>
      <c r="B325" s="313" t="e">
        <f>SUM(G325:R325)-SUM(#REF!)</f>
        <v>#REF!</v>
      </c>
      <c r="C325" s="312"/>
      <c r="D325" s="312"/>
      <c r="E325" s="286"/>
      <c r="F325" s="231" t="e">
        <f>#REF!</f>
        <v>#REF!</v>
      </c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T325" s="127"/>
    </row>
    <row r="326" spans="1:20" s="115" customFormat="1" ht="24.95" customHeight="1" outlineLevel="1">
      <c r="A326" s="312"/>
      <c r="B326" s="313"/>
      <c r="C326" s="312"/>
      <c r="D326" s="312"/>
      <c r="E326" s="274"/>
      <c r="F326" s="107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80"/>
      <c r="T326" s="127"/>
    </row>
    <row r="327" spans="1:20" s="115" customFormat="1" ht="24.95" customHeight="1" outlineLevel="1">
      <c r="A327" s="312"/>
      <c r="B327" s="313"/>
      <c r="C327" s="312"/>
      <c r="D327" s="312"/>
      <c r="E327" s="292"/>
      <c r="F327" s="9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T327" s="129"/>
    </row>
    <row r="328" spans="1:20" s="115" customFormat="1" ht="24.95" customHeight="1" outlineLevel="1">
      <c r="A328" s="312"/>
      <c r="B328" s="313"/>
      <c r="C328" s="312"/>
      <c r="D328" s="312"/>
      <c r="E328" s="295"/>
      <c r="F328" s="107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T328" s="129"/>
    </row>
    <row r="329" spans="1:20" s="115" customFormat="1" ht="24.95" customHeight="1" outlineLevel="1">
      <c r="A329" s="312"/>
      <c r="B329" s="313"/>
      <c r="C329" s="312"/>
      <c r="D329" s="312"/>
      <c r="E329" s="287"/>
      <c r="F329" s="9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T329" s="129"/>
    </row>
    <row r="330" spans="1:20" s="115" customFormat="1" ht="24.95" customHeight="1" outlineLevel="1">
      <c r="A330" s="312"/>
      <c r="B330" s="313"/>
      <c r="C330" s="312"/>
      <c r="D330" s="312"/>
      <c r="E330" s="287"/>
      <c r="F330" s="9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T330" s="129"/>
    </row>
    <row r="331" spans="1:20" s="115" customFormat="1" ht="24.95" customHeight="1" outlineLevel="1">
      <c r="A331" s="312"/>
      <c r="B331" s="313"/>
      <c r="C331" s="312"/>
      <c r="D331" s="312"/>
      <c r="E331" s="287"/>
      <c r="F331" s="9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T331" s="129"/>
    </row>
    <row r="332" spans="1:20" s="115" customFormat="1" ht="24.95" customHeight="1" outlineLevel="1">
      <c r="A332" s="312"/>
      <c r="B332" s="313"/>
      <c r="C332" s="312"/>
      <c r="D332" s="312"/>
      <c r="E332" s="287"/>
      <c r="F332" s="9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T332" s="129"/>
    </row>
    <row r="333" spans="1:20" s="115" customFormat="1" ht="24.95" customHeight="1" outlineLevel="1">
      <c r="A333" s="312"/>
      <c r="B333" s="313"/>
      <c r="C333" s="312"/>
      <c r="D333" s="312"/>
      <c r="E333" s="287"/>
      <c r="F333" s="9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T333" s="150"/>
    </row>
    <row r="334" spans="1:20" s="115" customFormat="1" ht="24.95" customHeight="1" outlineLevel="1" thickBot="1">
      <c r="A334" s="312"/>
      <c r="B334" s="313"/>
      <c r="C334" s="312"/>
      <c r="D334" s="312"/>
      <c r="E334" s="296"/>
      <c r="F334" s="37"/>
      <c r="G334" s="57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T334" s="150"/>
    </row>
    <row r="335" spans="1:20" s="115" customFormat="1" ht="20.100000000000001" customHeight="1" thickTop="1">
      <c r="A335" s="312"/>
      <c r="B335" s="313"/>
      <c r="C335" s="312"/>
      <c r="D335" s="312"/>
      <c r="E335" s="127"/>
      <c r="F335" s="133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T335" s="151"/>
    </row>
    <row r="336" spans="1:20" s="115" customFormat="1" ht="24.95" customHeight="1">
      <c r="A336" s="312"/>
      <c r="B336" s="313"/>
      <c r="C336" s="312"/>
      <c r="D336" s="312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T336" s="151"/>
    </row>
    <row r="337" spans="1:20" s="115" customFormat="1" ht="24.95" hidden="1" customHeight="1">
      <c r="A337" s="312"/>
      <c r="B337" s="313"/>
      <c r="C337" s="312"/>
      <c r="D337" s="312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T337" s="151"/>
    </row>
    <row r="338" spans="1:20" s="115" customFormat="1" ht="24.95" hidden="1" customHeight="1">
      <c r="A338" s="312"/>
      <c r="B338" s="313"/>
      <c r="C338" s="312"/>
      <c r="D338" s="312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T338" s="151"/>
    </row>
    <row r="339" spans="1:20" s="115" customFormat="1" ht="24.95" hidden="1" customHeight="1">
      <c r="A339" s="312"/>
      <c r="B339" s="313"/>
      <c r="C339" s="312"/>
      <c r="D339" s="312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T339" s="151"/>
    </row>
    <row r="340" spans="1:20" s="115" customFormat="1" ht="24.95" hidden="1" customHeight="1">
      <c r="A340" s="312"/>
      <c r="B340" s="313"/>
      <c r="C340" s="312"/>
      <c r="D340" s="312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T340" s="151"/>
    </row>
    <row r="341" spans="1:20" s="115" customFormat="1" ht="24.95" hidden="1" customHeight="1">
      <c r="A341" s="312"/>
      <c r="B341" s="313"/>
      <c r="C341" s="312"/>
      <c r="D341" s="312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T341" s="151"/>
    </row>
    <row r="342" spans="1:20" s="115" customFormat="1" ht="24.95" hidden="1" customHeight="1">
      <c r="A342" s="312"/>
      <c r="B342" s="313"/>
      <c r="C342" s="312"/>
      <c r="D342" s="312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T342" s="151"/>
    </row>
    <row r="343" spans="1:20" s="115" customFormat="1" ht="24.95" hidden="1" customHeight="1">
      <c r="A343" s="312"/>
      <c r="B343" s="313"/>
      <c r="C343" s="312"/>
      <c r="D343" s="312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T343" s="151"/>
    </row>
    <row r="344" spans="1:20" s="115" customFormat="1" ht="24.95" hidden="1" customHeight="1">
      <c r="A344" s="312"/>
      <c r="B344" s="313"/>
      <c r="C344" s="312"/>
      <c r="D344" s="312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T344" s="151"/>
    </row>
    <row r="345" spans="1:20" s="115" customFormat="1" ht="24.95" hidden="1" customHeight="1">
      <c r="A345" s="312"/>
      <c r="B345" s="313"/>
      <c r="C345" s="312"/>
      <c r="D345" s="312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T345" s="151"/>
    </row>
    <row r="346" spans="1:20" s="115" customFormat="1" ht="24.95" hidden="1" customHeight="1">
      <c r="A346" s="312"/>
      <c r="B346" s="313"/>
      <c r="C346" s="312"/>
      <c r="D346" s="312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T346" s="151"/>
    </row>
    <row r="347" spans="1:20" s="115" customFormat="1" ht="24.95" hidden="1" customHeight="1">
      <c r="A347" s="312"/>
      <c r="B347" s="313"/>
      <c r="C347" s="312"/>
      <c r="D347" s="312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T347" s="151"/>
    </row>
    <row r="348" spans="1:20" s="115" customFormat="1" ht="24.95" hidden="1" customHeight="1">
      <c r="A348" s="312"/>
      <c r="B348" s="313"/>
      <c r="C348" s="312"/>
      <c r="D348" s="312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T348" s="151"/>
    </row>
    <row r="349" spans="1:20" s="115" customFormat="1" ht="24.95" hidden="1" customHeight="1">
      <c r="A349" s="312"/>
      <c r="B349" s="313"/>
      <c r="C349" s="312"/>
      <c r="D349" s="312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T349" s="151"/>
    </row>
    <row r="350" spans="1:20" s="115" customFormat="1" ht="24.95" hidden="1" customHeight="1">
      <c r="A350" s="312"/>
      <c r="B350" s="313"/>
      <c r="C350" s="312"/>
      <c r="D350" s="312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T350" s="151"/>
    </row>
    <row r="351" spans="1:20" s="115" customFormat="1" ht="24.95" hidden="1" customHeight="1">
      <c r="A351" s="312"/>
      <c r="B351" s="313"/>
      <c r="C351" s="312"/>
      <c r="D351" s="312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T351" s="151"/>
    </row>
    <row r="352" spans="1:20" s="115" customFormat="1" ht="24.95" hidden="1" customHeight="1">
      <c r="A352" s="312"/>
      <c r="B352" s="313"/>
      <c r="C352" s="312"/>
      <c r="D352" s="312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T352" s="151"/>
    </row>
    <row r="353" spans="1:20" s="115" customFormat="1" ht="24.95" hidden="1" customHeight="1">
      <c r="A353" s="312"/>
      <c r="B353" s="313"/>
      <c r="C353" s="312"/>
      <c r="D353" s="312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T353" s="151"/>
    </row>
    <row r="354" spans="1:20" s="115" customFormat="1" ht="24.95" hidden="1" customHeight="1">
      <c r="A354" s="312"/>
      <c r="B354" s="313"/>
      <c r="C354" s="312"/>
      <c r="D354" s="312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T354" s="151"/>
    </row>
    <row r="355" spans="1:20" s="115" customFormat="1" ht="24.95" hidden="1" customHeight="1">
      <c r="A355" s="312"/>
      <c r="B355" s="313"/>
      <c r="C355" s="312"/>
      <c r="D355" s="312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T355" s="151"/>
    </row>
    <row r="356" spans="1:20" s="115" customFormat="1" ht="24.95" hidden="1" customHeight="1">
      <c r="A356" s="312"/>
      <c r="B356" s="313"/>
      <c r="C356" s="312"/>
      <c r="D356" s="312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T356" s="151"/>
    </row>
    <row r="357" spans="1:20" s="115" customFormat="1" ht="24.95" hidden="1" customHeight="1">
      <c r="A357" s="312"/>
      <c r="B357" s="313"/>
      <c r="C357" s="312"/>
      <c r="D357" s="312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T357" s="151"/>
    </row>
    <row r="358" spans="1:20" s="115" customFormat="1" ht="24.95" hidden="1" customHeight="1">
      <c r="A358" s="312"/>
      <c r="B358" s="313"/>
      <c r="C358" s="312"/>
      <c r="D358" s="312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T358" s="151"/>
    </row>
    <row r="359" spans="1:20" s="115" customFormat="1" ht="24.95" hidden="1" customHeight="1">
      <c r="A359" s="312"/>
      <c r="B359" s="313"/>
      <c r="C359" s="312"/>
      <c r="D359" s="312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T359" s="151"/>
    </row>
    <row r="360" spans="1:20" s="115" customFormat="1" ht="24.95" hidden="1" customHeight="1">
      <c r="A360" s="312"/>
      <c r="B360" s="313"/>
      <c r="C360" s="312"/>
      <c r="D360" s="312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T360" s="151"/>
    </row>
    <row r="361" spans="1:20" s="115" customFormat="1" ht="24.95" hidden="1" customHeight="1">
      <c r="A361" s="312"/>
      <c r="B361" s="313"/>
      <c r="C361" s="312"/>
      <c r="D361" s="312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T361" s="151"/>
    </row>
    <row r="362" spans="1:20" s="115" customFormat="1" ht="24.95" hidden="1" customHeight="1">
      <c r="A362" s="312"/>
      <c r="B362" s="313"/>
      <c r="C362" s="312"/>
      <c r="D362" s="312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T362" s="151"/>
    </row>
    <row r="363" spans="1:20" s="115" customFormat="1" ht="24.95" hidden="1" customHeight="1">
      <c r="A363" s="312"/>
      <c r="B363" s="313"/>
      <c r="C363" s="312"/>
      <c r="D363" s="312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T363" s="151"/>
    </row>
    <row r="364" spans="1:20" s="115" customFormat="1" ht="24.95" hidden="1" customHeight="1">
      <c r="A364" s="312"/>
      <c r="B364" s="313"/>
      <c r="C364" s="312"/>
      <c r="D364" s="312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T364" s="151"/>
    </row>
    <row r="365" spans="1:20" s="115" customFormat="1" ht="24.95" hidden="1" customHeight="1">
      <c r="A365" s="312"/>
      <c r="B365" s="313"/>
      <c r="C365" s="312"/>
      <c r="D365" s="312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T365" s="151"/>
    </row>
    <row r="366" spans="1:20" s="115" customFormat="1" ht="24.95" hidden="1" customHeight="1">
      <c r="A366" s="312"/>
      <c r="B366" s="313"/>
      <c r="C366" s="312"/>
      <c r="D366" s="312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T366" s="151"/>
    </row>
    <row r="367" spans="1:20" s="115" customFormat="1" ht="24.95" hidden="1" customHeight="1">
      <c r="A367" s="312"/>
      <c r="B367" s="313"/>
      <c r="C367" s="312"/>
      <c r="D367" s="312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T367" s="151"/>
    </row>
    <row r="368" spans="1:20" s="115" customFormat="1" ht="24.95" hidden="1" customHeight="1">
      <c r="A368" s="312"/>
      <c r="B368" s="313"/>
      <c r="C368" s="312"/>
      <c r="D368" s="312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T368" s="151"/>
    </row>
    <row r="369" spans="1:20" s="115" customFormat="1" ht="24.95" hidden="1" customHeight="1">
      <c r="A369" s="312"/>
      <c r="B369" s="313"/>
      <c r="C369" s="312"/>
      <c r="D369" s="312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T369" s="151"/>
    </row>
    <row r="370" spans="1:20" s="115" customFormat="1" ht="24.95" hidden="1" customHeight="1">
      <c r="A370" s="312"/>
      <c r="B370" s="313"/>
      <c r="C370" s="312"/>
      <c r="D370" s="312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T370" s="151"/>
    </row>
    <row r="371" spans="1:20" s="115" customFormat="1" ht="24.95" hidden="1" customHeight="1">
      <c r="A371" s="312"/>
      <c r="B371" s="313"/>
      <c r="C371" s="312"/>
      <c r="D371" s="312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T371" s="151"/>
    </row>
    <row r="372" spans="1:20" s="115" customFormat="1" ht="24.95" hidden="1" customHeight="1">
      <c r="A372" s="312"/>
      <c r="B372" s="313"/>
      <c r="C372" s="312"/>
      <c r="D372" s="312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T372" s="151"/>
    </row>
    <row r="373" spans="1:20" s="115" customFormat="1" ht="24.95" hidden="1" customHeight="1">
      <c r="A373" s="312"/>
      <c r="B373" s="313"/>
      <c r="C373" s="312"/>
      <c r="D373" s="312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T373" s="151"/>
    </row>
    <row r="374" spans="1:20" s="115" customFormat="1" ht="24.95" hidden="1" customHeight="1">
      <c r="A374" s="312"/>
      <c r="B374" s="313"/>
      <c r="C374" s="312"/>
      <c r="D374" s="312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T374" s="151"/>
    </row>
    <row r="375" spans="1:20" s="115" customFormat="1" ht="24.95" hidden="1" customHeight="1">
      <c r="A375" s="312"/>
      <c r="B375" s="313"/>
      <c r="C375" s="312"/>
      <c r="D375" s="312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T375" s="151"/>
    </row>
    <row r="376" spans="1:20" s="115" customFormat="1" ht="24.95" hidden="1" customHeight="1">
      <c r="A376" s="312"/>
      <c r="B376" s="313"/>
      <c r="C376" s="312"/>
      <c r="D376" s="312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T376" s="151"/>
    </row>
    <row r="377" spans="1:20" s="115" customFormat="1" ht="24.95" hidden="1" customHeight="1">
      <c r="A377" s="312"/>
      <c r="B377" s="313"/>
      <c r="C377" s="312"/>
      <c r="D377" s="312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T377" s="151"/>
    </row>
    <row r="378" spans="1:20" s="115" customFormat="1" ht="24.95" hidden="1" customHeight="1">
      <c r="A378" s="312"/>
      <c r="B378" s="313"/>
      <c r="C378" s="312"/>
      <c r="D378" s="312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T378" s="151"/>
    </row>
    <row r="379" spans="1:20" s="115" customFormat="1" ht="24.95" hidden="1" customHeight="1">
      <c r="A379" s="312"/>
      <c r="B379" s="313"/>
      <c r="C379" s="312"/>
      <c r="D379" s="312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T379" s="151"/>
    </row>
    <row r="380" spans="1:20" s="115" customFormat="1" ht="24.95" hidden="1" customHeight="1">
      <c r="A380" s="312"/>
      <c r="B380" s="313"/>
      <c r="C380" s="312"/>
      <c r="D380" s="312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T380" s="151"/>
    </row>
    <row r="381" spans="1:20" s="115" customFormat="1" ht="24.95" hidden="1" customHeight="1">
      <c r="A381" s="312"/>
      <c r="B381" s="313"/>
      <c r="C381" s="312"/>
      <c r="D381" s="312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T381" s="151"/>
    </row>
    <row r="382" spans="1:20" s="115" customFormat="1" ht="24.95" hidden="1" customHeight="1">
      <c r="A382" s="312"/>
      <c r="B382" s="313"/>
      <c r="C382" s="312"/>
      <c r="D382" s="312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T382" s="151"/>
    </row>
    <row r="383" spans="1:20" s="115" customFormat="1" ht="24.95" hidden="1" customHeight="1">
      <c r="A383" s="312"/>
      <c r="B383" s="313"/>
      <c r="C383" s="312"/>
      <c r="D383" s="312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T383" s="151"/>
    </row>
    <row r="384" spans="1:20" s="115" customFormat="1" ht="24.95" hidden="1" customHeight="1">
      <c r="A384" s="312"/>
      <c r="B384" s="313"/>
      <c r="C384" s="312"/>
      <c r="D384" s="312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T384" s="151"/>
    </row>
    <row r="385" spans="1:20" s="115" customFormat="1" ht="24.95" hidden="1" customHeight="1">
      <c r="A385" s="312"/>
      <c r="B385" s="313"/>
      <c r="C385" s="312"/>
      <c r="D385" s="312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T385" s="151"/>
    </row>
    <row r="386" spans="1:20" s="115" customFormat="1" ht="24.95" hidden="1" customHeight="1">
      <c r="A386" s="312"/>
      <c r="B386" s="313"/>
      <c r="C386" s="312"/>
      <c r="D386" s="312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T386" s="151"/>
    </row>
    <row r="387" spans="1:20" s="115" customFormat="1" ht="24.95" hidden="1" customHeight="1">
      <c r="A387" s="312"/>
      <c r="B387" s="313"/>
      <c r="C387" s="312"/>
      <c r="D387" s="312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T387" s="151"/>
    </row>
    <row r="388" spans="1:20" s="115" customFormat="1" ht="24.95" hidden="1" customHeight="1">
      <c r="A388" s="312"/>
      <c r="B388" s="313"/>
      <c r="C388" s="312"/>
      <c r="D388" s="312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T388" s="151"/>
    </row>
    <row r="389" spans="1:20" s="115" customFormat="1" ht="24.95" hidden="1" customHeight="1">
      <c r="A389" s="312"/>
      <c r="B389" s="313"/>
      <c r="C389" s="312"/>
      <c r="D389" s="312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T389" s="151"/>
    </row>
    <row r="390" spans="1:20" s="115" customFormat="1" ht="24.95" hidden="1" customHeight="1">
      <c r="A390" s="312"/>
      <c r="B390" s="313"/>
      <c r="C390" s="312"/>
      <c r="D390" s="312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T390" s="151"/>
    </row>
    <row r="391" spans="1:20" s="115" customFormat="1" ht="24.95" hidden="1" customHeight="1">
      <c r="A391" s="312"/>
      <c r="B391" s="313"/>
      <c r="C391" s="312"/>
      <c r="D391" s="312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T391" s="151"/>
    </row>
    <row r="392" spans="1:20" s="115" customFormat="1" ht="24.95" hidden="1" customHeight="1">
      <c r="A392" s="312"/>
      <c r="B392" s="313"/>
      <c r="C392" s="312"/>
      <c r="D392" s="312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T392" s="151"/>
    </row>
    <row r="393" spans="1:20" s="115" customFormat="1" ht="24.95" hidden="1" customHeight="1">
      <c r="A393" s="312"/>
      <c r="B393" s="313"/>
      <c r="C393" s="312"/>
      <c r="D393" s="312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T393" s="151"/>
    </row>
    <row r="394" spans="1:20" s="115" customFormat="1" ht="24.95" hidden="1" customHeight="1">
      <c r="A394" s="312"/>
      <c r="B394" s="313"/>
      <c r="C394" s="312"/>
      <c r="D394" s="312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T394" s="151"/>
    </row>
    <row r="395" spans="1:20" s="115" customFormat="1" ht="24.95" hidden="1" customHeight="1">
      <c r="A395" s="312"/>
      <c r="B395" s="313"/>
      <c r="C395" s="312"/>
      <c r="D395" s="312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T395" s="151"/>
    </row>
    <row r="396" spans="1:20" s="115" customFormat="1" ht="24.95" hidden="1" customHeight="1">
      <c r="A396" s="312"/>
      <c r="B396" s="313"/>
      <c r="C396" s="312"/>
      <c r="D396" s="312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T396" s="151"/>
    </row>
    <row r="397" spans="1:20" s="115" customFormat="1" ht="24.95" hidden="1" customHeight="1">
      <c r="A397" s="312"/>
      <c r="B397" s="313"/>
      <c r="C397" s="312"/>
      <c r="D397" s="312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T397" s="151"/>
    </row>
    <row r="398" spans="1:20" s="115" customFormat="1" ht="24.95" hidden="1" customHeight="1">
      <c r="A398" s="312"/>
      <c r="B398" s="313"/>
      <c r="C398" s="312"/>
      <c r="D398" s="312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T398" s="151"/>
    </row>
    <row r="399" spans="1:20" s="115" customFormat="1" ht="24.95" hidden="1" customHeight="1">
      <c r="A399" s="312"/>
      <c r="B399" s="313"/>
      <c r="C399" s="312"/>
      <c r="D399" s="312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T399" s="151"/>
    </row>
    <row r="400" spans="1:20" s="115" customFormat="1" ht="24.95" hidden="1" customHeight="1">
      <c r="A400" s="312"/>
      <c r="B400" s="313"/>
      <c r="C400" s="312"/>
      <c r="D400" s="312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T400" s="151"/>
    </row>
    <row r="401" spans="1:55" s="115" customFormat="1" ht="24.95" hidden="1" customHeight="1">
      <c r="A401" s="312"/>
      <c r="B401" s="313"/>
      <c r="C401" s="312"/>
      <c r="D401" s="312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T401" s="151"/>
    </row>
    <row r="402" spans="1:55" s="115" customFormat="1" ht="24.95" hidden="1" customHeight="1">
      <c r="A402" s="312"/>
      <c r="B402" s="313"/>
      <c r="C402" s="312"/>
      <c r="D402" s="312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T402" s="151"/>
    </row>
    <row r="403" spans="1:55" s="115" customFormat="1" ht="24.95" hidden="1" customHeight="1">
      <c r="A403" s="312"/>
      <c r="B403" s="313"/>
      <c r="C403" s="312"/>
      <c r="D403" s="312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T403" s="151"/>
    </row>
    <row r="404" spans="1:55" s="115" customFormat="1" ht="24.95" hidden="1" customHeight="1">
      <c r="A404" s="312"/>
      <c r="B404" s="313"/>
      <c r="C404" s="312"/>
      <c r="D404" s="312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T404" s="151"/>
    </row>
    <row r="405" spans="1:55" s="115" customFormat="1" ht="45" customHeight="1" thickBot="1">
      <c r="A405" s="312"/>
      <c r="B405" s="313"/>
      <c r="C405" s="312"/>
      <c r="D405" s="312"/>
      <c r="E405" s="383"/>
      <c r="F405" s="128" t="s">
        <v>408</v>
      </c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T405" s="151"/>
    </row>
    <row r="406" spans="1:55" ht="30" customHeight="1" thickTop="1">
      <c r="A406" s="312"/>
      <c r="B406" s="313"/>
      <c r="C406" s="312"/>
      <c r="D406" s="312"/>
      <c r="E406" s="402" t="s">
        <v>172</v>
      </c>
      <c r="F406" s="403"/>
      <c r="G406" s="408" t="s">
        <v>402</v>
      </c>
      <c r="H406" s="409"/>
      <c r="I406" s="409"/>
      <c r="J406" s="409"/>
      <c r="K406" s="409"/>
      <c r="L406" s="409"/>
      <c r="M406" s="409"/>
      <c r="N406" s="409"/>
      <c r="O406" s="409"/>
      <c r="P406" s="409"/>
      <c r="Q406" s="409"/>
      <c r="R406" s="410"/>
      <c r="T406" s="151"/>
    </row>
    <row r="407" spans="1:55" ht="30" customHeight="1" thickBot="1">
      <c r="A407" s="312"/>
      <c r="B407" s="313"/>
      <c r="C407" s="312"/>
      <c r="D407" s="312"/>
      <c r="E407" s="404"/>
      <c r="F407" s="405"/>
      <c r="G407" s="105">
        <f t="shared" ref="G407:R407" si="54">G7</f>
        <v>0</v>
      </c>
      <c r="H407" s="91">
        <f t="shared" si="54"/>
        <v>0</v>
      </c>
      <c r="I407" s="97">
        <f t="shared" si="54"/>
        <v>0</v>
      </c>
      <c r="J407" s="91">
        <f t="shared" si="54"/>
        <v>0</v>
      </c>
      <c r="K407" s="100">
        <f t="shared" si="54"/>
        <v>0</v>
      </c>
      <c r="L407" s="91">
        <f t="shared" si="54"/>
        <v>0</v>
      </c>
      <c r="M407" s="91">
        <f t="shared" si="54"/>
        <v>0</v>
      </c>
      <c r="N407" s="91">
        <f t="shared" si="54"/>
        <v>0</v>
      </c>
      <c r="O407" s="91">
        <f t="shared" si="54"/>
        <v>0</v>
      </c>
      <c r="P407" s="91">
        <f t="shared" si="54"/>
        <v>0</v>
      </c>
      <c r="Q407" s="91">
        <f t="shared" si="54"/>
        <v>0</v>
      </c>
      <c r="R407" s="97">
        <f t="shared" si="54"/>
        <v>0</v>
      </c>
      <c r="T407" s="150"/>
    </row>
    <row r="408" spans="1:55" ht="24.95" hidden="1" customHeight="1" outlineLevel="1" thickTop="1" thickBot="1">
      <c r="A408" s="312"/>
      <c r="B408" s="313"/>
      <c r="C408" s="312"/>
      <c r="D408" s="312"/>
      <c r="E408" s="288"/>
      <c r="F408" s="123" t="s">
        <v>199</v>
      </c>
      <c r="G408" s="116"/>
      <c r="H408" s="117"/>
      <c r="I408" s="117"/>
      <c r="J408" s="117"/>
      <c r="K408" s="117"/>
      <c r="L408" s="117"/>
      <c r="M408" s="117"/>
      <c r="N408" s="116"/>
      <c r="O408" s="117"/>
      <c r="P408" s="117"/>
      <c r="Q408" s="117"/>
      <c r="R408" s="118"/>
      <c r="T408" s="150"/>
    </row>
    <row r="409" spans="1:55" ht="24.95" customHeight="1" collapsed="1" thickTop="1">
      <c r="A409" s="312"/>
      <c r="B409" s="321" t="e">
        <f>SUM(G409:R409)-SUM(#REF!)</f>
        <v>#REF!</v>
      </c>
      <c r="C409" s="312"/>
      <c r="D409" s="312"/>
      <c r="E409" s="177" t="s">
        <v>29</v>
      </c>
      <c r="F409" s="342" t="s">
        <v>6</v>
      </c>
      <c r="G409" s="178">
        <f>G411+G451+G462</f>
        <v>0</v>
      </c>
      <c r="H409" s="179">
        <f t="shared" ref="H409:R409" si="55">H411+H451+H462</f>
        <v>0</v>
      </c>
      <c r="I409" s="180">
        <f t="shared" si="55"/>
        <v>0</v>
      </c>
      <c r="J409" s="180">
        <f t="shared" si="55"/>
        <v>0</v>
      </c>
      <c r="K409" s="179">
        <f t="shared" si="55"/>
        <v>0</v>
      </c>
      <c r="L409" s="181">
        <f t="shared" si="55"/>
        <v>0</v>
      </c>
      <c r="M409" s="179">
        <f t="shared" si="55"/>
        <v>0</v>
      </c>
      <c r="N409" s="179">
        <f t="shared" si="55"/>
        <v>0</v>
      </c>
      <c r="O409" s="179">
        <f t="shared" si="55"/>
        <v>0</v>
      </c>
      <c r="P409" s="179">
        <f t="shared" si="55"/>
        <v>0</v>
      </c>
      <c r="Q409" s="179">
        <f t="shared" si="55"/>
        <v>0</v>
      </c>
      <c r="R409" s="179">
        <f t="shared" si="55"/>
        <v>0</v>
      </c>
      <c r="T409" s="150"/>
    </row>
    <row r="410" spans="1:55" ht="24.95" customHeight="1" thickBot="1">
      <c r="A410" s="312"/>
      <c r="B410" s="321" t="e">
        <f>SUM(G410:R410)-SUM(#REF!)</f>
        <v>#REF!</v>
      </c>
      <c r="C410" s="312"/>
      <c r="D410" s="312"/>
      <c r="E410" s="182" t="s">
        <v>29</v>
      </c>
      <c r="F410" s="343" t="s">
        <v>7</v>
      </c>
      <c r="G410" s="183">
        <f>G424+G456+G474+G440+G443</f>
        <v>0</v>
      </c>
      <c r="H410" s="184">
        <f t="shared" ref="H410:R410" si="56">H424+H456+H474+H440+H443</f>
        <v>0</v>
      </c>
      <c r="I410" s="184">
        <f t="shared" si="56"/>
        <v>0</v>
      </c>
      <c r="J410" s="184">
        <f t="shared" si="56"/>
        <v>0</v>
      </c>
      <c r="K410" s="185">
        <f t="shared" si="56"/>
        <v>0</v>
      </c>
      <c r="L410" s="186">
        <f t="shared" si="56"/>
        <v>0</v>
      </c>
      <c r="M410" s="186">
        <f t="shared" si="56"/>
        <v>0</v>
      </c>
      <c r="N410" s="186">
        <f t="shared" si="56"/>
        <v>0</v>
      </c>
      <c r="O410" s="186">
        <f t="shared" si="56"/>
        <v>0</v>
      </c>
      <c r="P410" s="186">
        <f t="shared" si="56"/>
        <v>0</v>
      </c>
      <c r="Q410" s="186">
        <f t="shared" si="56"/>
        <v>0</v>
      </c>
      <c r="R410" s="185">
        <f t="shared" si="56"/>
        <v>0</v>
      </c>
      <c r="T410" s="150"/>
    </row>
    <row r="411" spans="1:55" s="6" customFormat="1" ht="24.95" customHeight="1" thickBot="1">
      <c r="A411" s="311"/>
      <c r="B411" s="321" t="e">
        <f>SUM(G411:R411)-SUM(#REF!)</f>
        <v>#REF!</v>
      </c>
      <c r="C411" s="311"/>
      <c r="D411" s="311"/>
      <c r="E411" s="277" t="s">
        <v>30</v>
      </c>
      <c r="F411" s="344" t="s">
        <v>175</v>
      </c>
      <c r="G411" s="165">
        <f>G414+G415+G416+G417+G419+G420+G421+G422+G423</f>
        <v>0</v>
      </c>
      <c r="H411" s="165">
        <f t="shared" ref="H411:R411" si="57">H414+H415+H416+H417+H419+H420+H421+H422+H423</f>
        <v>0</v>
      </c>
      <c r="I411" s="165">
        <f t="shared" si="57"/>
        <v>0</v>
      </c>
      <c r="J411" s="165">
        <f t="shared" si="57"/>
        <v>0</v>
      </c>
      <c r="K411" s="165">
        <f t="shared" si="57"/>
        <v>0</v>
      </c>
      <c r="L411" s="165">
        <f t="shared" si="57"/>
        <v>0</v>
      </c>
      <c r="M411" s="165">
        <f t="shared" si="57"/>
        <v>0</v>
      </c>
      <c r="N411" s="165">
        <f t="shared" si="57"/>
        <v>0</v>
      </c>
      <c r="O411" s="165">
        <f t="shared" si="57"/>
        <v>0</v>
      </c>
      <c r="P411" s="165">
        <f t="shared" si="57"/>
        <v>0</v>
      </c>
      <c r="Q411" s="165">
        <f t="shared" si="57"/>
        <v>0</v>
      </c>
      <c r="R411" s="167">
        <f t="shared" si="57"/>
        <v>0</v>
      </c>
      <c r="S411" s="41"/>
      <c r="T411" s="26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</row>
    <row r="412" spans="1:55" s="3" customFormat="1" ht="24.95" customHeight="1">
      <c r="A412" s="316"/>
      <c r="B412" s="321" t="e">
        <f>SUM(G412:R412)-SUM(#REF!)</f>
        <v>#REF!</v>
      </c>
      <c r="C412" s="316"/>
      <c r="D412" s="316"/>
      <c r="E412" s="278" t="s">
        <v>29</v>
      </c>
      <c r="F412" s="345" t="s">
        <v>352</v>
      </c>
      <c r="G412" s="279">
        <f>G414+G417+G419+G420+G421+G422+G423</f>
        <v>0</v>
      </c>
      <c r="H412" s="279">
        <f t="shared" ref="H412:R412" si="58">H414+H417+H419+H420+H421+H422+H423</f>
        <v>0</v>
      </c>
      <c r="I412" s="279">
        <f t="shared" si="58"/>
        <v>0</v>
      </c>
      <c r="J412" s="279">
        <f t="shared" si="58"/>
        <v>0</v>
      </c>
      <c r="K412" s="279">
        <f t="shared" si="58"/>
        <v>0</v>
      </c>
      <c r="L412" s="279">
        <f t="shared" si="58"/>
        <v>0</v>
      </c>
      <c r="M412" s="279">
        <f t="shared" si="58"/>
        <v>0</v>
      </c>
      <c r="N412" s="279">
        <f t="shared" si="58"/>
        <v>0</v>
      </c>
      <c r="O412" s="279">
        <f t="shared" si="58"/>
        <v>0</v>
      </c>
      <c r="P412" s="279">
        <f t="shared" si="58"/>
        <v>0</v>
      </c>
      <c r="Q412" s="279">
        <f t="shared" si="58"/>
        <v>0</v>
      </c>
      <c r="R412" s="280">
        <f t="shared" si="58"/>
        <v>0</v>
      </c>
      <c r="S412" s="42"/>
      <c r="T412" s="15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</row>
    <row r="413" spans="1:55" s="3" customFormat="1" ht="24.95" customHeight="1">
      <c r="A413" s="316"/>
      <c r="B413" s="321" t="e">
        <f>SUM(G413:R413)-SUM(#REF!)</f>
        <v>#REF!</v>
      </c>
      <c r="C413" s="316"/>
      <c r="D413" s="316"/>
      <c r="E413" s="71" t="s">
        <v>29</v>
      </c>
      <c r="F413" s="346" t="s">
        <v>167</v>
      </c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42"/>
      <c r="T413" s="153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</row>
    <row r="414" spans="1:55" ht="24.95" customHeight="1">
      <c r="A414" s="312"/>
      <c r="B414" s="321" t="e">
        <f>SUM(G414:R414)-SUM(#REF!)</f>
        <v>#REF!</v>
      </c>
      <c r="C414" s="312"/>
      <c r="D414" s="312"/>
      <c r="E414" s="34" t="s">
        <v>38</v>
      </c>
      <c r="F414" s="332" t="s">
        <v>82</v>
      </c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T414" s="151"/>
    </row>
    <row r="415" spans="1:55" ht="24.95" customHeight="1">
      <c r="A415" s="312"/>
      <c r="B415" s="321" t="e">
        <f>SUM(G415:R415)-SUM(#REF!)</f>
        <v>#REF!</v>
      </c>
      <c r="C415" s="312"/>
      <c r="D415" s="312"/>
      <c r="E415" s="34" t="s">
        <v>43</v>
      </c>
      <c r="F415" s="332" t="s">
        <v>83</v>
      </c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T415" s="151"/>
    </row>
    <row r="416" spans="1:55" ht="24.95" customHeight="1">
      <c r="A416" s="312"/>
      <c r="B416" s="321" t="e">
        <f>SUM(G416:R416)-SUM(#REF!)</f>
        <v>#REF!</v>
      </c>
      <c r="C416" s="312"/>
      <c r="D416" s="312"/>
      <c r="E416" s="34" t="s">
        <v>44</v>
      </c>
      <c r="F416" s="332" t="s">
        <v>325</v>
      </c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T416" s="151"/>
    </row>
    <row r="417" spans="1:55" ht="24.95" customHeight="1">
      <c r="A417" s="312"/>
      <c r="B417" s="321" t="e">
        <f>SUM(G417:R417)-SUM(#REF!)</f>
        <v>#REF!</v>
      </c>
      <c r="C417" s="312"/>
      <c r="D417" s="312"/>
      <c r="E417" s="34" t="s">
        <v>45</v>
      </c>
      <c r="F417" s="332" t="s">
        <v>84</v>
      </c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T417" s="151"/>
    </row>
    <row r="418" spans="1:55" ht="24.95" customHeight="1">
      <c r="A418" s="312"/>
      <c r="B418" s="321" t="e">
        <f>SUM(G418:R418)-SUM(#REF!)</f>
        <v>#REF!</v>
      </c>
      <c r="C418" s="312"/>
      <c r="D418" s="312"/>
      <c r="E418" s="72" t="s">
        <v>29</v>
      </c>
      <c r="F418" s="347" t="s">
        <v>167</v>
      </c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T418" s="151"/>
    </row>
    <row r="419" spans="1:55" s="6" customFormat="1" ht="24.95" customHeight="1">
      <c r="A419" s="311"/>
      <c r="B419" s="321" t="e">
        <f>SUM(G419:R419)-SUM(#REF!)</f>
        <v>#REF!</v>
      </c>
      <c r="C419" s="311"/>
      <c r="D419" s="311"/>
      <c r="E419" s="73" t="s">
        <v>38</v>
      </c>
      <c r="F419" s="348" t="s">
        <v>82</v>
      </c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41"/>
      <c r="T419" s="26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</row>
    <row r="420" spans="1:55" s="6" customFormat="1" ht="24.95" customHeight="1">
      <c r="A420" s="311"/>
      <c r="B420" s="321" t="e">
        <f>SUM(G420:R420)-SUM(#REF!)</f>
        <v>#REF!</v>
      </c>
      <c r="C420" s="311"/>
      <c r="D420" s="311"/>
      <c r="E420" s="73" t="s">
        <v>43</v>
      </c>
      <c r="F420" s="348" t="s">
        <v>84</v>
      </c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41"/>
      <c r="T420" s="26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</row>
    <row r="421" spans="1:55" ht="24.95" hidden="1" customHeight="1">
      <c r="A421" s="312"/>
      <c r="B421" s="321" t="e">
        <f>SUM(G421:R421)-SUM(#REF!)</f>
        <v>#REF!</v>
      </c>
      <c r="C421" s="312"/>
      <c r="D421" s="312"/>
      <c r="E421" s="74" t="s">
        <v>38</v>
      </c>
      <c r="F421" s="349" t="s">
        <v>82</v>
      </c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T421" s="151"/>
    </row>
    <row r="422" spans="1:55" ht="24.95" hidden="1" customHeight="1">
      <c r="A422" s="312"/>
      <c r="B422" s="321" t="e">
        <f>SUM(G422:R422)-SUM(#REF!)</f>
        <v>#REF!</v>
      </c>
      <c r="C422" s="312"/>
      <c r="D422" s="312"/>
      <c r="E422" s="74" t="s">
        <v>43</v>
      </c>
      <c r="F422" s="349" t="s">
        <v>328</v>
      </c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T422" s="151"/>
    </row>
    <row r="423" spans="1:55" ht="24.95" hidden="1" customHeight="1">
      <c r="A423" s="312"/>
      <c r="B423" s="321" t="e">
        <f>SUM(G423:R423)-SUM(#REF!)</f>
        <v>#REF!</v>
      </c>
      <c r="C423" s="312"/>
      <c r="D423" s="312"/>
      <c r="E423" s="74" t="s">
        <v>44</v>
      </c>
      <c r="F423" s="349" t="s">
        <v>329</v>
      </c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T423" s="151"/>
    </row>
    <row r="424" spans="1:55" s="6" customFormat="1" ht="24.95" customHeight="1">
      <c r="A424" s="311"/>
      <c r="B424" s="321" t="e">
        <f>SUM(G424:R424)-SUM(#REF!)</f>
        <v>#REF!</v>
      </c>
      <c r="C424" s="311"/>
      <c r="D424" s="311"/>
      <c r="E424" s="277" t="s">
        <v>31</v>
      </c>
      <c r="F424" s="350" t="s">
        <v>81</v>
      </c>
      <c r="G424" s="165">
        <f>G426+G427+G428+G429+G431+G432+G434+G435+G436+G440+G443+G447+G448</f>
        <v>0</v>
      </c>
      <c r="H424" s="165">
        <f t="shared" ref="H424:R424" si="59">H426+H427+H428+H429+H431+H432+H434+H435+H436+H440+H443+H447+H448</f>
        <v>0</v>
      </c>
      <c r="I424" s="165">
        <f t="shared" si="59"/>
        <v>0</v>
      </c>
      <c r="J424" s="165">
        <f t="shared" si="59"/>
        <v>0</v>
      </c>
      <c r="K424" s="165">
        <f t="shared" si="59"/>
        <v>0</v>
      </c>
      <c r="L424" s="165">
        <f t="shared" si="59"/>
        <v>0</v>
      </c>
      <c r="M424" s="165">
        <f t="shared" si="59"/>
        <v>0</v>
      </c>
      <c r="N424" s="165">
        <f t="shared" si="59"/>
        <v>0</v>
      </c>
      <c r="O424" s="165">
        <f t="shared" si="59"/>
        <v>0</v>
      </c>
      <c r="P424" s="165">
        <f t="shared" si="59"/>
        <v>0</v>
      </c>
      <c r="Q424" s="165">
        <f t="shared" si="59"/>
        <v>0</v>
      </c>
      <c r="R424" s="167">
        <f t="shared" si="59"/>
        <v>0</v>
      </c>
      <c r="S424" s="41"/>
      <c r="T424" s="26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</row>
    <row r="425" spans="1:55" s="3" customFormat="1" ht="24.95" customHeight="1">
      <c r="A425" s="316"/>
      <c r="B425" s="321" t="e">
        <f>SUM(G425:R425)-SUM(#REF!)</f>
        <v>#REF!</v>
      </c>
      <c r="C425" s="316"/>
      <c r="D425" s="316"/>
      <c r="E425" s="297" t="s">
        <v>29</v>
      </c>
      <c r="F425" s="351" t="s">
        <v>353</v>
      </c>
      <c r="G425" s="240">
        <f>G426+G427+G428+G429+G431+G432+G434+G435+G436+G440+G443+G447+G448-G415-G416</f>
        <v>0</v>
      </c>
      <c r="H425" s="240">
        <f t="shared" ref="H425:R425" si="60">H426+H427+H428+H429+H431+H432+H434+H435+H436+H440+H443+H447+H448-H415-H416</f>
        <v>0</v>
      </c>
      <c r="I425" s="240">
        <f t="shared" si="60"/>
        <v>0</v>
      </c>
      <c r="J425" s="240">
        <f t="shared" si="60"/>
        <v>0</v>
      </c>
      <c r="K425" s="240">
        <f t="shared" si="60"/>
        <v>0</v>
      </c>
      <c r="L425" s="240">
        <f t="shared" si="60"/>
        <v>0</v>
      </c>
      <c r="M425" s="240">
        <f t="shared" si="60"/>
        <v>0</v>
      </c>
      <c r="N425" s="240">
        <f t="shared" si="60"/>
        <v>0</v>
      </c>
      <c r="O425" s="240">
        <f t="shared" si="60"/>
        <v>0</v>
      </c>
      <c r="P425" s="240">
        <f t="shared" si="60"/>
        <v>0</v>
      </c>
      <c r="Q425" s="240">
        <f t="shared" si="60"/>
        <v>0</v>
      </c>
      <c r="R425" s="241">
        <f t="shared" si="60"/>
        <v>0</v>
      </c>
      <c r="S425" s="42"/>
      <c r="T425" s="153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</row>
    <row r="426" spans="1:55" ht="24.95" customHeight="1">
      <c r="A426" s="312"/>
      <c r="B426" s="321" t="e">
        <f>SUM(G426:R426)-SUM(#REF!)</f>
        <v>#REF!</v>
      </c>
      <c r="C426" s="312"/>
      <c r="D426" s="312"/>
      <c r="E426" s="34" t="s">
        <v>38</v>
      </c>
      <c r="F426" s="352" t="s">
        <v>85</v>
      </c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T426" s="151"/>
    </row>
    <row r="427" spans="1:55" ht="24.95" customHeight="1">
      <c r="A427" s="312"/>
      <c r="B427" s="321" t="e">
        <f>SUM(G427:R427)-SUM(#REF!)</f>
        <v>#REF!</v>
      </c>
      <c r="C427" s="312"/>
      <c r="D427" s="312"/>
      <c r="E427" s="34" t="s">
        <v>43</v>
      </c>
      <c r="F427" s="352" t="s">
        <v>86</v>
      </c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</row>
    <row r="428" spans="1:55" ht="24.95" customHeight="1">
      <c r="A428" s="312"/>
      <c r="B428" s="321" t="e">
        <f>SUM(G428:R428)-SUM(#REF!)</f>
        <v>#REF!</v>
      </c>
      <c r="C428" s="312"/>
      <c r="D428" s="312"/>
      <c r="E428" s="34" t="s">
        <v>44</v>
      </c>
      <c r="F428" s="333" t="s">
        <v>87</v>
      </c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</row>
    <row r="429" spans="1:55" ht="24.95" customHeight="1">
      <c r="A429" s="312"/>
      <c r="B429" s="321" t="e">
        <f>SUM(G429:R429)-SUM(#REF!)</f>
        <v>#REF!</v>
      </c>
      <c r="C429" s="312"/>
      <c r="D429" s="312"/>
      <c r="E429" s="34" t="s">
        <v>45</v>
      </c>
      <c r="F429" s="352" t="s">
        <v>88</v>
      </c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</row>
    <row r="430" spans="1:55" s="3" customFormat="1" ht="24.95" customHeight="1">
      <c r="A430" s="316"/>
      <c r="B430" s="321" t="e">
        <f>SUM(G430:R430)-SUM(#REF!)</f>
        <v>#REF!</v>
      </c>
      <c r="C430" s="316"/>
      <c r="D430" s="316"/>
      <c r="E430" s="71" t="s">
        <v>29</v>
      </c>
      <c r="F430" s="353" t="s">
        <v>330</v>
      </c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42"/>
      <c r="T430" s="13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</row>
    <row r="431" spans="1:55" ht="24.95" customHeight="1">
      <c r="A431" s="312"/>
      <c r="B431" s="321" t="e">
        <f>SUM(G431:R431)-SUM(#REF!)</f>
        <v>#REF!</v>
      </c>
      <c r="C431" s="312"/>
      <c r="D431" s="312"/>
      <c r="E431" s="34" t="s">
        <v>46</v>
      </c>
      <c r="F431" s="352" t="s">
        <v>89</v>
      </c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</row>
    <row r="432" spans="1:55" ht="24.95" customHeight="1">
      <c r="A432" s="312"/>
      <c r="B432" s="321" t="e">
        <f>SUM(G432:R432)-SUM(#REF!)</f>
        <v>#REF!</v>
      </c>
      <c r="C432" s="312"/>
      <c r="D432" s="312"/>
      <c r="E432" s="34" t="s">
        <v>47</v>
      </c>
      <c r="F432" s="352" t="s">
        <v>373</v>
      </c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</row>
    <row r="433" spans="1:55" s="3" customFormat="1" ht="24.95" customHeight="1">
      <c r="A433" s="316"/>
      <c r="B433" s="322" t="e">
        <f>SUM(G433:R433)-SUM(#REF!)</f>
        <v>#REF!</v>
      </c>
      <c r="C433" s="316"/>
      <c r="D433" s="316"/>
      <c r="E433" s="71" t="s">
        <v>29</v>
      </c>
      <c r="F433" s="353" t="s">
        <v>374</v>
      </c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42"/>
      <c r="T433" s="13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</row>
    <row r="434" spans="1:55" ht="24.95" customHeight="1">
      <c r="A434" s="312"/>
      <c r="B434" s="321" t="e">
        <f>SUM(G434:R434)-SUM(#REF!)</f>
        <v>#REF!</v>
      </c>
      <c r="C434" s="312"/>
      <c r="D434" s="312"/>
      <c r="E434" s="34" t="s">
        <v>78</v>
      </c>
      <c r="F434" s="352" t="s">
        <v>90</v>
      </c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</row>
    <row r="435" spans="1:55" ht="24.95" customHeight="1">
      <c r="A435" s="312"/>
      <c r="B435" s="321" t="e">
        <f>SUM(G435:R435)-SUM(#REF!)</f>
        <v>#REF!</v>
      </c>
      <c r="C435" s="312"/>
      <c r="D435" s="312"/>
      <c r="E435" s="34" t="s">
        <v>79</v>
      </c>
      <c r="F435" s="352" t="s">
        <v>326</v>
      </c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</row>
    <row r="436" spans="1:55" ht="24.95" customHeight="1">
      <c r="A436" s="312"/>
      <c r="B436" s="321" t="e">
        <f>SUM(G436:R436)-SUM(#REF!)</f>
        <v>#REF!</v>
      </c>
      <c r="C436" s="312"/>
      <c r="D436" s="312"/>
      <c r="E436" s="73" t="s">
        <v>31</v>
      </c>
      <c r="F436" s="348" t="s">
        <v>327</v>
      </c>
      <c r="G436" s="62">
        <f>G438+G439</f>
        <v>0</v>
      </c>
      <c r="H436" s="62">
        <f t="shared" ref="H436:R436" si="61">H438+H439</f>
        <v>0</v>
      </c>
      <c r="I436" s="62">
        <f t="shared" si="61"/>
        <v>0</v>
      </c>
      <c r="J436" s="62">
        <f t="shared" si="61"/>
        <v>0</v>
      </c>
      <c r="K436" s="62">
        <f t="shared" si="61"/>
        <v>0</v>
      </c>
      <c r="L436" s="62">
        <f t="shared" si="61"/>
        <v>0</v>
      </c>
      <c r="M436" s="62">
        <f t="shared" si="61"/>
        <v>0</v>
      </c>
      <c r="N436" s="62">
        <f t="shared" si="61"/>
        <v>0</v>
      </c>
      <c r="O436" s="62">
        <f t="shared" si="61"/>
        <v>0</v>
      </c>
      <c r="P436" s="62">
        <f t="shared" si="61"/>
        <v>0</v>
      </c>
      <c r="Q436" s="62">
        <f t="shared" si="61"/>
        <v>0</v>
      </c>
      <c r="R436" s="78">
        <f t="shared" si="61"/>
        <v>0</v>
      </c>
    </row>
    <row r="437" spans="1:55" s="3" customFormat="1" ht="24.95" customHeight="1">
      <c r="A437" s="316"/>
      <c r="B437" s="321" t="e">
        <f>SUM(G437:R437)-SUM(#REF!)</f>
        <v>#REF!</v>
      </c>
      <c r="C437" s="316"/>
      <c r="D437" s="316"/>
      <c r="E437" s="72" t="s">
        <v>29</v>
      </c>
      <c r="F437" s="347" t="s">
        <v>331</v>
      </c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42"/>
      <c r="T437" s="131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</row>
    <row r="438" spans="1:55" ht="24.95" customHeight="1">
      <c r="A438" s="312"/>
      <c r="B438" s="321" t="e">
        <f>SUM(G438:R438)-SUM(#REF!)</f>
        <v>#REF!</v>
      </c>
      <c r="C438" s="312"/>
      <c r="D438" s="312"/>
      <c r="E438" s="73" t="s">
        <v>38</v>
      </c>
      <c r="F438" s="354" t="s">
        <v>332</v>
      </c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T438" s="129"/>
    </row>
    <row r="439" spans="1:55" ht="24.95" customHeight="1">
      <c r="A439" s="312"/>
      <c r="B439" s="321" t="e">
        <f>SUM(G439:R439)-SUM(#REF!)</f>
        <v>#REF!</v>
      </c>
      <c r="C439" s="312"/>
      <c r="D439" s="312"/>
      <c r="E439" s="73" t="s">
        <v>43</v>
      </c>
      <c r="F439" s="354" t="s">
        <v>333</v>
      </c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T439" s="129"/>
    </row>
    <row r="440" spans="1:55" ht="24.95" hidden="1" customHeight="1">
      <c r="A440" s="312"/>
      <c r="B440" s="321" t="e">
        <f>SUM(G440:R440)-SUM(#REF!)</f>
        <v>#REF!</v>
      </c>
      <c r="C440" s="312"/>
      <c r="D440" s="312"/>
      <c r="E440" s="74" t="s">
        <v>31</v>
      </c>
      <c r="F440" s="349" t="s">
        <v>176</v>
      </c>
      <c r="G440" s="63">
        <f>G441+G442</f>
        <v>0</v>
      </c>
      <c r="H440" s="63">
        <f t="shared" ref="H440:R440" si="62">H441+H442</f>
        <v>0</v>
      </c>
      <c r="I440" s="63">
        <f t="shared" si="62"/>
        <v>0</v>
      </c>
      <c r="J440" s="63">
        <f t="shared" si="62"/>
        <v>0</v>
      </c>
      <c r="K440" s="63">
        <f t="shared" si="62"/>
        <v>0</v>
      </c>
      <c r="L440" s="63">
        <f t="shared" si="62"/>
        <v>0</v>
      </c>
      <c r="M440" s="63">
        <f t="shared" si="62"/>
        <v>0</v>
      </c>
      <c r="N440" s="63">
        <f t="shared" si="62"/>
        <v>0</v>
      </c>
      <c r="O440" s="63">
        <f t="shared" si="62"/>
        <v>0</v>
      </c>
      <c r="P440" s="63">
        <f t="shared" si="62"/>
        <v>0</v>
      </c>
      <c r="Q440" s="63">
        <f t="shared" si="62"/>
        <v>0</v>
      </c>
      <c r="R440" s="79">
        <f t="shared" si="62"/>
        <v>0</v>
      </c>
      <c r="T440" s="129"/>
    </row>
    <row r="441" spans="1:55" ht="24.95" hidden="1" customHeight="1">
      <c r="A441" s="312"/>
      <c r="B441" s="321" t="e">
        <f>SUM(G441:R441)-SUM(#REF!)</f>
        <v>#REF!</v>
      </c>
      <c r="C441" s="312"/>
      <c r="D441" s="312"/>
      <c r="E441" s="74" t="s">
        <v>38</v>
      </c>
      <c r="F441" s="349" t="s">
        <v>334</v>
      </c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T441" s="129"/>
    </row>
    <row r="442" spans="1:55" ht="24.95" hidden="1" customHeight="1">
      <c r="A442" s="312"/>
      <c r="B442" s="321" t="e">
        <f>SUM(G442:R442)-SUM(#REF!)</f>
        <v>#REF!</v>
      </c>
      <c r="C442" s="312"/>
      <c r="D442" s="312"/>
      <c r="E442" s="74" t="s">
        <v>43</v>
      </c>
      <c r="F442" s="349" t="s">
        <v>335</v>
      </c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T442" s="129"/>
    </row>
    <row r="443" spans="1:55" ht="24.95" hidden="1" customHeight="1">
      <c r="A443" s="312"/>
      <c r="B443" s="321" t="e">
        <f>SUM(G443:R443)-SUM(#REF!)</f>
        <v>#REF!</v>
      </c>
      <c r="C443" s="312"/>
      <c r="D443" s="312"/>
      <c r="E443" s="74" t="s">
        <v>32</v>
      </c>
      <c r="F443" s="349" t="s">
        <v>177</v>
      </c>
      <c r="G443" s="63">
        <f>G444+G445</f>
        <v>0</v>
      </c>
      <c r="H443" s="63">
        <f t="shared" ref="H443:R443" si="63">H444+H445</f>
        <v>0</v>
      </c>
      <c r="I443" s="63">
        <f t="shared" si="63"/>
        <v>0</v>
      </c>
      <c r="J443" s="63">
        <f t="shared" si="63"/>
        <v>0</v>
      </c>
      <c r="K443" s="63">
        <f t="shared" si="63"/>
        <v>0</v>
      </c>
      <c r="L443" s="63">
        <f t="shared" si="63"/>
        <v>0</v>
      </c>
      <c r="M443" s="63">
        <f t="shared" si="63"/>
        <v>0</v>
      </c>
      <c r="N443" s="63">
        <f t="shared" si="63"/>
        <v>0</v>
      </c>
      <c r="O443" s="63">
        <f t="shared" si="63"/>
        <v>0</v>
      </c>
      <c r="P443" s="63">
        <f t="shared" si="63"/>
        <v>0</v>
      </c>
      <c r="Q443" s="63">
        <f t="shared" si="63"/>
        <v>0</v>
      </c>
      <c r="R443" s="79">
        <f t="shared" si="63"/>
        <v>0</v>
      </c>
      <c r="T443" s="129"/>
    </row>
    <row r="444" spans="1:55" ht="24.95" hidden="1" customHeight="1">
      <c r="A444" s="312"/>
      <c r="B444" s="321" t="e">
        <f>SUM(G444:R444)-SUM(#REF!)</f>
        <v>#REF!</v>
      </c>
      <c r="C444" s="312"/>
      <c r="D444" s="312"/>
      <c r="E444" s="74" t="s">
        <v>38</v>
      </c>
      <c r="F444" s="349" t="s">
        <v>336</v>
      </c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T444" s="129"/>
    </row>
    <row r="445" spans="1:55" ht="24.95" hidden="1" customHeight="1">
      <c r="A445" s="312"/>
      <c r="B445" s="321" t="e">
        <f>SUM(G445:R445)-SUM(#REF!)</f>
        <v>#REF!</v>
      </c>
      <c r="C445" s="312"/>
      <c r="D445" s="312"/>
      <c r="E445" s="74" t="s">
        <v>43</v>
      </c>
      <c r="F445" s="349" t="s">
        <v>337</v>
      </c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T445" s="129"/>
    </row>
    <row r="446" spans="1:55" ht="24.95" customHeight="1">
      <c r="A446" s="312"/>
      <c r="B446" s="321" t="e">
        <f>SUM(G446:R446)-SUM(#REF!)</f>
        <v>#REF!</v>
      </c>
      <c r="C446" s="312"/>
      <c r="D446" s="312"/>
      <c r="E446" s="75" t="s">
        <v>32</v>
      </c>
      <c r="F446" s="355" t="s">
        <v>63</v>
      </c>
      <c r="G446" s="64">
        <f t="shared" ref="G446:R446" si="64">G419+G420-G438-G439+G421+G422+G423-G441-G442-G443</f>
        <v>0</v>
      </c>
      <c r="H446" s="64">
        <f t="shared" si="64"/>
        <v>0</v>
      </c>
      <c r="I446" s="64">
        <f t="shared" si="64"/>
        <v>0</v>
      </c>
      <c r="J446" s="64">
        <f t="shared" si="64"/>
        <v>0</v>
      </c>
      <c r="K446" s="64">
        <f t="shared" si="64"/>
        <v>0</v>
      </c>
      <c r="L446" s="64">
        <f t="shared" si="64"/>
        <v>0</v>
      </c>
      <c r="M446" s="64">
        <f t="shared" si="64"/>
        <v>0</v>
      </c>
      <c r="N446" s="64">
        <f t="shared" si="64"/>
        <v>0</v>
      </c>
      <c r="O446" s="64">
        <f t="shared" si="64"/>
        <v>0</v>
      </c>
      <c r="P446" s="64">
        <f t="shared" si="64"/>
        <v>0</v>
      </c>
      <c r="Q446" s="64">
        <f t="shared" si="64"/>
        <v>0</v>
      </c>
      <c r="R446" s="114">
        <f t="shared" si="64"/>
        <v>0</v>
      </c>
      <c r="T446" s="129"/>
    </row>
    <row r="447" spans="1:55" ht="24.95" customHeight="1">
      <c r="A447" s="312"/>
      <c r="B447" s="321" t="e">
        <f>SUM(G447:R447)-SUM(#REF!)</f>
        <v>#REF!</v>
      </c>
      <c r="C447" s="312"/>
      <c r="D447" s="312"/>
      <c r="E447" s="73" t="s">
        <v>33</v>
      </c>
      <c r="F447" s="354" t="s">
        <v>64</v>
      </c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T447" s="129"/>
    </row>
    <row r="448" spans="1:55" ht="24.95" customHeight="1">
      <c r="A448" s="312"/>
      <c r="B448" s="321" t="e">
        <f>SUM(G448:R448)-SUM(#REF!)</f>
        <v>#REF!</v>
      </c>
      <c r="C448" s="312"/>
      <c r="D448" s="312"/>
      <c r="E448" s="73" t="s">
        <v>34</v>
      </c>
      <c r="F448" s="354" t="s">
        <v>65</v>
      </c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T448" s="129"/>
    </row>
    <row r="449" spans="1:55" ht="24.95" customHeight="1">
      <c r="A449" s="312"/>
      <c r="B449" s="321" t="e">
        <f>SUM(G449:R449)-SUM(#REF!)</f>
        <v>#REF!</v>
      </c>
      <c r="C449" s="312"/>
      <c r="D449" s="312"/>
      <c r="E449" s="277" t="s">
        <v>32</v>
      </c>
      <c r="F449" s="350" t="s">
        <v>27</v>
      </c>
      <c r="G449" s="189">
        <f>G411-G424-G440-G443</f>
        <v>0</v>
      </c>
      <c r="H449" s="165">
        <f t="shared" ref="H449:R449" si="65">H411-H424-H440-H443</f>
        <v>0</v>
      </c>
      <c r="I449" s="165">
        <f t="shared" si="65"/>
        <v>0</v>
      </c>
      <c r="J449" s="190">
        <f t="shared" si="65"/>
        <v>0</v>
      </c>
      <c r="K449" s="191">
        <f t="shared" si="65"/>
        <v>0</v>
      </c>
      <c r="L449" s="165">
        <f t="shared" si="65"/>
        <v>0</v>
      </c>
      <c r="M449" s="165">
        <f t="shared" si="65"/>
        <v>0</v>
      </c>
      <c r="N449" s="165">
        <f t="shared" si="65"/>
        <v>0</v>
      </c>
      <c r="O449" s="165">
        <f t="shared" si="65"/>
        <v>0</v>
      </c>
      <c r="P449" s="165">
        <f t="shared" si="65"/>
        <v>0</v>
      </c>
      <c r="Q449" s="165">
        <f t="shared" si="65"/>
        <v>0</v>
      </c>
      <c r="R449" s="167">
        <f t="shared" si="65"/>
        <v>0</v>
      </c>
      <c r="T449" s="129"/>
    </row>
    <row r="450" spans="1:55" ht="24.95" customHeight="1">
      <c r="A450" s="312"/>
      <c r="B450" s="321" t="e">
        <f>SUM(G450:R450)-SUM(#REF!)</f>
        <v>#REF!</v>
      </c>
      <c r="C450" s="312"/>
      <c r="D450" s="312"/>
      <c r="E450" s="196" t="s">
        <v>29</v>
      </c>
      <c r="F450" s="201" t="s">
        <v>174</v>
      </c>
      <c r="G450" s="192">
        <f>G451-G456</f>
        <v>0</v>
      </c>
      <c r="H450" s="192">
        <f t="shared" ref="H450:R450" si="66">H451-H456</f>
        <v>0</v>
      </c>
      <c r="I450" s="192">
        <f t="shared" si="66"/>
        <v>0</v>
      </c>
      <c r="J450" s="192">
        <f t="shared" si="66"/>
        <v>0</v>
      </c>
      <c r="K450" s="192">
        <f t="shared" si="66"/>
        <v>0</v>
      </c>
      <c r="L450" s="192">
        <f t="shared" si="66"/>
        <v>0</v>
      </c>
      <c r="M450" s="192">
        <f t="shared" si="66"/>
        <v>0</v>
      </c>
      <c r="N450" s="192">
        <f t="shared" si="66"/>
        <v>0</v>
      </c>
      <c r="O450" s="192">
        <f t="shared" si="66"/>
        <v>0</v>
      </c>
      <c r="P450" s="192">
        <f t="shared" si="66"/>
        <v>0</v>
      </c>
      <c r="Q450" s="192">
        <f t="shared" si="66"/>
        <v>0</v>
      </c>
      <c r="R450" s="193">
        <f t="shared" si="66"/>
        <v>0</v>
      </c>
      <c r="T450" s="129"/>
    </row>
    <row r="451" spans="1:55" ht="24.95" customHeight="1">
      <c r="A451" s="312"/>
      <c r="B451" s="321" t="e">
        <f>SUM(G451:R451)-SUM(#REF!)</f>
        <v>#REF!</v>
      </c>
      <c r="C451" s="312"/>
      <c r="D451" s="312"/>
      <c r="E451" s="196" t="s">
        <v>33</v>
      </c>
      <c r="F451" s="356" t="s">
        <v>23</v>
      </c>
      <c r="G451" s="188">
        <f>G452+G453+G454+G455</f>
        <v>0</v>
      </c>
      <c r="H451" s="188">
        <f t="shared" ref="H451:R451" si="67">H452+H453+H454+H455</f>
        <v>0</v>
      </c>
      <c r="I451" s="188">
        <f t="shared" si="67"/>
        <v>0</v>
      </c>
      <c r="J451" s="188">
        <f t="shared" si="67"/>
        <v>0</v>
      </c>
      <c r="K451" s="188">
        <f t="shared" si="67"/>
        <v>0</v>
      </c>
      <c r="L451" s="188">
        <f t="shared" si="67"/>
        <v>0</v>
      </c>
      <c r="M451" s="188">
        <f t="shared" si="67"/>
        <v>0</v>
      </c>
      <c r="N451" s="188">
        <f t="shared" si="67"/>
        <v>0</v>
      </c>
      <c r="O451" s="188">
        <f t="shared" si="67"/>
        <v>0</v>
      </c>
      <c r="P451" s="188">
        <f t="shared" si="67"/>
        <v>0</v>
      </c>
      <c r="Q451" s="188">
        <f t="shared" si="67"/>
        <v>0</v>
      </c>
      <c r="R451" s="188">
        <f t="shared" si="67"/>
        <v>0</v>
      </c>
    </row>
    <row r="452" spans="1:55" ht="24.95" customHeight="1">
      <c r="A452" s="312"/>
      <c r="B452" s="321" t="e">
        <f>SUM(G452:R452)-SUM(#REF!)</f>
        <v>#REF!</v>
      </c>
      <c r="C452" s="312"/>
      <c r="D452" s="312"/>
      <c r="E452" s="34" t="s">
        <v>38</v>
      </c>
      <c r="F452" s="332" t="s">
        <v>344</v>
      </c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</row>
    <row r="453" spans="1:55" ht="24.95" customHeight="1">
      <c r="A453" s="312"/>
      <c r="B453" s="321" t="e">
        <f>SUM(G453:R453)-SUM(#REF!)</f>
        <v>#REF!</v>
      </c>
      <c r="C453" s="312"/>
      <c r="D453" s="312"/>
      <c r="E453" s="34" t="s">
        <v>43</v>
      </c>
      <c r="F453" s="332" t="s">
        <v>338</v>
      </c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</row>
    <row r="454" spans="1:55" ht="24.95" customHeight="1">
      <c r="A454" s="312"/>
      <c r="B454" s="321" t="e">
        <f>SUM(G454:R454)-SUM(#REF!)</f>
        <v>#REF!</v>
      </c>
      <c r="C454" s="312"/>
      <c r="D454" s="312"/>
      <c r="E454" s="34" t="s">
        <v>44</v>
      </c>
      <c r="F454" s="332" t="s">
        <v>365</v>
      </c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</row>
    <row r="455" spans="1:55" ht="24.95" customHeight="1">
      <c r="A455" s="312"/>
      <c r="B455" s="321" t="e">
        <f>SUM(G455:R455)-SUM(#REF!)</f>
        <v>#REF!</v>
      </c>
      <c r="C455" s="312"/>
      <c r="D455" s="312"/>
      <c r="E455" s="34" t="s">
        <v>45</v>
      </c>
      <c r="F455" s="332" t="s">
        <v>339</v>
      </c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</row>
    <row r="456" spans="1:55" ht="24.95" customHeight="1">
      <c r="A456" s="312"/>
      <c r="B456" s="321" t="e">
        <f>SUM(G456:R456)-SUM(#REF!)</f>
        <v>#REF!</v>
      </c>
      <c r="C456" s="312"/>
      <c r="D456" s="312"/>
      <c r="E456" s="196" t="s">
        <v>34</v>
      </c>
      <c r="F456" s="356" t="s">
        <v>8</v>
      </c>
      <c r="G456" s="161">
        <f>G457+G458+G459</f>
        <v>0</v>
      </c>
      <c r="H456" s="161">
        <f t="shared" ref="H456:R456" si="68">H457+H458+H459</f>
        <v>0</v>
      </c>
      <c r="I456" s="161">
        <f t="shared" si="68"/>
        <v>0</v>
      </c>
      <c r="J456" s="161">
        <f t="shared" si="68"/>
        <v>0</v>
      </c>
      <c r="K456" s="161">
        <f t="shared" si="68"/>
        <v>0</v>
      </c>
      <c r="L456" s="162">
        <f t="shared" si="68"/>
        <v>0</v>
      </c>
      <c r="M456" s="161">
        <f t="shared" si="68"/>
        <v>0</v>
      </c>
      <c r="N456" s="161">
        <f t="shared" si="68"/>
        <v>0</v>
      </c>
      <c r="O456" s="161">
        <f t="shared" si="68"/>
        <v>0</v>
      </c>
      <c r="P456" s="161">
        <f t="shared" si="68"/>
        <v>0</v>
      </c>
      <c r="Q456" s="161">
        <f t="shared" si="68"/>
        <v>0</v>
      </c>
      <c r="R456" s="163">
        <f t="shared" si="68"/>
        <v>0</v>
      </c>
      <c r="T456" s="129"/>
    </row>
    <row r="457" spans="1:55" ht="24.95" customHeight="1">
      <c r="A457" s="312"/>
      <c r="B457" s="321" t="e">
        <f>SUM(G457:R457)-SUM(#REF!)</f>
        <v>#REF!</v>
      </c>
      <c r="C457" s="312"/>
      <c r="D457" s="312"/>
      <c r="E457" s="34" t="s">
        <v>38</v>
      </c>
      <c r="F457" s="332" t="s">
        <v>343</v>
      </c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T457" s="129"/>
    </row>
    <row r="458" spans="1:55" ht="24.95" customHeight="1">
      <c r="A458" s="312"/>
      <c r="B458" s="321" t="e">
        <f>SUM(G458:R458)-SUM(#REF!)</f>
        <v>#REF!</v>
      </c>
      <c r="C458" s="312"/>
      <c r="D458" s="312"/>
      <c r="E458" s="34" t="s">
        <v>43</v>
      </c>
      <c r="F458" s="332" t="s">
        <v>340</v>
      </c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T458" s="129"/>
    </row>
    <row r="459" spans="1:55" ht="24.95" customHeight="1">
      <c r="A459" s="312"/>
      <c r="B459" s="321" t="e">
        <f>SUM(G459:R459)-SUM(#REF!)</f>
        <v>#REF!</v>
      </c>
      <c r="C459" s="312"/>
      <c r="D459" s="312"/>
      <c r="E459" s="34" t="s">
        <v>44</v>
      </c>
      <c r="F459" s="332" t="s">
        <v>341</v>
      </c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T459" s="129"/>
    </row>
    <row r="460" spans="1:55" ht="24.95" customHeight="1">
      <c r="A460" s="312"/>
      <c r="B460" s="321" t="e">
        <f>SUM(G460:R460)-SUM(#REF!)</f>
        <v>#REF!</v>
      </c>
      <c r="C460" s="312"/>
      <c r="D460" s="312"/>
      <c r="E460" s="277" t="s">
        <v>35</v>
      </c>
      <c r="F460" s="350" t="s">
        <v>28</v>
      </c>
      <c r="G460" s="210">
        <f>G449+G451-G456</f>
        <v>0</v>
      </c>
      <c r="H460" s="165">
        <f t="shared" ref="H460:R460" si="69">H449+H451-H456</f>
        <v>0</v>
      </c>
      <c r="I460" s="165">
        <f t="shared" si="69"/>
        <v>0</v>
      </c>
      <c r="J460" s="165">
        <f t="shared" si="69"/>
        <v>0</v>
      </c>
      <c r="K460" s="165">
        <f t="shared" si="69"/>
        <v>0</v>
      </c>
      <c r="L460" s="165">
        <f t="shared" si="69"/>
        <v>0</v>
      </c>
      <c r="M460" s="165">
        <f t="shared" si="69"/>
        <v>0</v>
      </c>
      <c r="N460" s="165">
        <f t="shared" si="69"/>
        <v>0</v>
      </c>
      <c r="O460" s="165">
        <f t="shared" si="69"/>
        <v>0</v>
      </c>
      <c r="P460" s="165">
        <f t="shared" si="69"/>
        <v>0</v>
      </c>
      <c r="Q460" s="165">
        <f t="shared" si="69"/>
        <v>0</v>
      </c>
      <c r="R460" s="167">
        <f t="shared" si="69"/>
        <v>0</v>
      </c>
      <c r="T460" s="129"/>
    </row>
    <row r="461" spans="1:55" ht="24.95" customHeight="1">
      <c r="A461" s="312"/>
      <c r="B461" s="321" t="e">
        <f>SUM(G461:R461)-SUM(#REF!)</f>
        <v>#REF!</v>
      </c>
      <c r="C461" s="312"/>
      <c r="D461" s="312"/>
      <c r="E461" s="196" t="s">
        <v>29</v>
      </c>
      <c r="F461" s="201" t="s">
        <v>173</v>
      </c>
      <c r="G461" s="211">
        <f>G462-G474</f>
        <v>0</v>
      </c>
      <c r="H461" s="192">
        <f t="shared" ref="H461:R461" si="70">H462-H474</f>
        <v>0</v>
      </c>
      <c r="I461" s="192">
        <f t="shared" si="70"/>
        <v>0</v>
      </c>
      <c r="J461" s="192">
        <f t="shared" si="70"/>
        <v>0</v>
      </c>
      <c r="K461" s="192">
        <f t="shared" si="70"/>
        <v>0</v>
      </c>
      <c r="L461" s="192">
        <f t="shared" si="70"/>
        <v>0</v>
      </c>
      <c r="M461" s="192">
        <f t="shared" si="70"/>
        <v>0</v>
      </c>
      <c r="N461" s="192">
        <f t="shared" si="70"/>
        <v>0</v>
      </c>
      <c r="O461" s="192">
        <f t="shared" si="70"/>
        <v>0</v>
      </c>
      <c r="P461" s="192">
        <f t="shared" si="70"/>
        <v>0</v>
      </c>
      <c r="Q461" s="192">
        <f t="shared" si="70"/>
        <v>0</v>
      </c>
      <c r="R461" s="193">
        <f t="shared" si="70"/>
        <v>0</v>
      </c>
      <c r="T461" s="129"/>
    </row>
    <row r="462" spans="1:55" s="6" customFormat="1" ht="24.95" customHeight="1">
      <c r="A462" s="311"/>
      <c r="B462" s="321" t="e">
        <f>SUM(G462:R462)-SUM(#REF!)</f>
        <v>#REF!</v>
      </c>
      <c r="C462" s="311"/>
      <c r="D462" s="311"/>
      <c r="E462" s="196" t="s">
        <v>36</v>
      </c>
      <c r="F462" s="356" t="s">
        <v>49</v>
      </c>
      <c r="G462" s="161">
        <f>G463+G468+G470+G472+G473</f>
        <v>0</v>
      </c>
      <c r="H462" s="188">
        <f t="shared" ref="H462:R462" si="71">H463+H468+H470+H472+H473</f>
        <v>0</v>
      </c>
      <c r="I462" s="161">
        <f t="shared" si="71"/>
        <v>0</v>
      </c>
      <c r="J462" s="188">
        <f t="shared" si="71"/>
        <v>0</v>
      </c>
      <c r="K462" s="161">
        <f t="shared" si="71"/>
        <v>0</v>
      </c>
      <c r="L462" s="161">
        <f t="shared" si="71"/>
        <v>0</v>
      </c>
      <c r="M462" s="161">
        <f t="shared" si="71"/>
        <v>0</v>
      </c>
      <c r="N462" s="161">
        <f t="shared" si="71"/>
        <v>0</v>
      </c>
      <c r="O462" s="161">
        <f t="shared" si="71"/>
        <v>0</v>
      </c>
      <c r="P462" s="161">
        <f t="shared" si="71"/>
        <v>0</v>
      </c>
      <c r="Q462" s="161">
        <f t="shared" si="71"/>
        <v>0</v>
      </c>
      <c r="R462" s="163">
        <f t="shared" si="71"/>
        <v>0</v>
      </c>
      <c r="S462" s="41"/>
      <c r="T462" s="160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</row>
    <row r="463" spans="1:55" s="6" customFormat="1" ht="24.95" customHeight="1">
      <c r="A463" s="311"/>
      <c r="B463" s="321" t="e">
        <f>SUM(G463:R463)-SUM(#REF!)</f>
        <v>#REF!</v>
      </c>
      <c r="C463" s="311"/>
      <c r="D463" s="311"/>
      <c r="E463" s="196" t="s">
        <v>38</v>
      </c>
      <c r="F463" s="356" t="s">
        <v>166</v>
      </c>
      <c r="G463" s="161">
        <f>G464+G466</f>
        <v>0</v>
      </c>
      <c r="H463" s="161">
        <f t="shared" ref="H463:R463" si="72">H464+H466</f>
        <v>0</v>
      </c>
      <c r="I463" s="161">
        <f t="shared" si="72"/>
        <v>0</v>
      </c>
      <c r="J463" s="161">
        <f t="shared" si="72"/>
        <v>0</v>
      </c>
      <c r="K463" s="161">
        <f t="shared" si="72"/>
        <v>0</v>
      </c>
      <c r="L463" s="161">
        <f t="shared" si="72"/>
        <v>0</v>
      </c>
      <c r="M463" s="161">
        <f t="shared" si="72"/>
        <v>0</v>
      </c>
      <c r="N463" s="161">
        <f t="shared" si="72"/>
        <v>0</v>
      </c>
      <c r="O463" s="161">
        <f t="shared" si="72"/>
        <v>0</v>
      </c>
      <c r="P463" s="161">
        <f t="shared" si="72"/>
        <v>0</v>
      </c>
      <c r="Q463" s="161">
        <f t="shared" si="72"/>
        <v>0</v>
      </c>
      <c r="R463" s="161">
        <f t="shared" si="72"/>
        <v>0</v>
      </c>
      <c r="S463" s="41"/>
      <c r="T463" s="160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</row>
    <row r="464" spans="1:55" s="3" customFormat="1" ht="24.95" customHeight="1">
      <c r="A464" s="316"/>
      <c r="B464" s="321" t="e">
        <f>SUM(G464:R464)-SUM(#REF!)</f>
        <v>#REF!</v>
      </c>
      <c r="C464" s="316"/>
      <c r="D464" s="316"/>
      <c r="E464" s="275" t="s">
        <v>132</v>
      </c>
      <c r="F464" s="346" t="s">
        <v>167</v>
      </c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42"/>
      <c r="T464" s="131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</row>
    <row r="465" spans="1:55" s="3" customFormat="1" ht="24.95" customHeight="1">
      <c r="A465" s="316"/>
      <c r="B465" s="321" t="e">
        <f>SUM(G465:R465)-SUM(#REF!)</f>
        <v>#REF!</v>
      </c>
      <c r="C465" s="316"/>
      <c r="D465" s="316"/>
      <c r="E465" s="36" t="s">
        <v>29</v>
      </c>
      <c r="F465" s="346" t="s">
        <v>366</v>
      </c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42"/>
      <c r="T465" s="131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</row>
    <row r="466" spans="1:55" s="3" customFormat="1" ht="24.95" customHeight="1">
      <c r="A466" s="316"/>
      <c r="B466" s="321" t="e">
        <f>SUM(G466:R466)-SUM(#REF!)</f>
        <v>#REF!</v>
      </c>
      <c r="C466" s="316"/>
      <c r="D466" s="316"/>
      <c r="E466" s="275" t="s">
        <v>134</v>
      </c>
      <c r="F466" s="346" t="s">
        <v>367</v>
      </c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42"/>
      <c r="T466" s="131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</row>
    <row r="467" spans="1:55" s="3" customFormat="1" ht="24.95" customHeight="1">
      <c r="A467" s="316"/>
      <c r="B467" s="321" t="e">
        <f>SUM(G467:R467)-SUM(#REF!)</f>
        <v>#REF!</v>
      </c>
      <c r="C467" s="316"/>
      <c r="D467" s="316"/>
      <c r="E467" s="36" t="s">
        <v>29</v>
      </c>
      <c r="F467" s="346" t="s">
        <v>366</v>
      </c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42"/>
      <c r="T467" s="131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</row>
    <row r="468" spans="1:55" s="6" customFormat="1" ht="24.95" customHeight="1">
      <c r="A468" s="311"/>
      <c r="B468" s="321" t="e">
        <f>SUM(G468:R468)-SUM(#REF!)</f>
        <v>#REF!</v>
      </c>
      <c r="C468" s="311"/>
      <c r="D468" s="311"/>
      <c r="E468" s="34" t="s">
        <v>43</v>
      </c>
      <c r="F468" s="334" t="s">
        <v>168</v>
      </c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41"/>
      <c r="T468" s="160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</row>
    <row r="469" spans="1:55" s="3" customFormat="1" ht="24.95" customHeight="1">
      <c r="A469" s="316"/>
      <c r="B469" s="321" t="e">
        <f>SUM(G469:R469)-SUM(#REF!)</f>
        <v>#REF!</v>
      </c>
      <c r="C469" s="316"/>
      <c r="D469" s="316"/>
      <c r="E469" s="36" t="s">
        <v>29</v>
      </c>
      <c r="F469" s="346" t="s">
        <v>167</v>
      </c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42"/>
      <c r="T469" s="131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</row>
    <row r="470" spans="1:55" s="6" customFormat="1" ht="24.95" customHeight="1">
      <c r="A470" s="311"/>
      <c r="B470" s="321" t="e">
        <f>SUM(G470:R470)-SUM(#REF!)</f>
        <v>#REF!</v>
      </c>
      <c r="C470" s="311"/>
      <c r="D470" s="311"/>
      <c r="E470" s="34" t="s">
        <v>44</v>
      </c>
      <c r="F470" s="335" t="s">
        <v>368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41"/>
      <c r="T470" s="160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</row>
    <row r="471" spans="1:55" s="3" customFormat="1" ht="24.95" customHeight="1">
      <c r="A471" s="316"/>
      <c r="B471" s="321" t="e">
        <f>SUM(G471:R471)-SUM(#REF!)</f>
        <v>#REF!</v>
      </c>
      <c r="C471" s="316"/>
      <c r="D471" s="316"/>
      <c r="E471" s="275" t="s">
        <v>29</v>
      </c>
      <c r="F471" s="346" t="s">
        <v>158</v>
      </c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42"/>
      <c r="T471" s="131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</row>
    <row r="472" spans="1:55" s="6" customFormat="1" ht="24.95" customHeight="1">
      <c r="A472" s="311"/>
      <c r="B472" s="321" t="e">
        <f>SUM(G472:R472)-SUM(#REF!)</f>
        <v>#REF!</v>
      </c>
      <c r="C472" s="311"/>
      <c r="D472" s="311"/>
      <c r="E472" s="283" t="s">
        <v>45</v>
      </c>
      <c r="F472" s="335" t="s">
        <v>369</v>
      </c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41"/>
      <c r="T472" s="160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</row>
    <row r="473" spans="1:55" s="6" customFormat="1" ht="24.95" customHeight="1">
      <c r="A473" s="311"/>
      <c r="B473" s="321" t="e">
        <f>SUM(G473:R473)-SUM(#REF!)</f>
        <v>#REF!</v>
      </c>
      <c r="C473" s="311"/>
      <c r="D473" s="311"/>
      <c r="E473" s="34" t="s">
        <v>46</v>
      </c>
      <c r="F473" s="332" t="s">
        <v>170</v>
      </c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41"/>
      <c r="T473" s="160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</row>
    <row r="474" spans="1:55" s="6" customFormat="1" ht="24.95" customHeight="1">
      <c r="A474" s="311"/>
      <c r="B474" s="321" t="e">
        <f>SUM(G474:R474)-SUM(#REF!)</f>
        <v>#REF!</v>
      </c>
      <c r="C474" s="311"/>
      <c r="D474" s="311"/>
      <c r="E474" s="196" t="s">
        <v>37</v>
      </c>
      <c r="F474" s="356" t="s">
        <v>50</v>
      </c>
      <c r="G474" s="161">
        <f>G475+G477+G479+G480</f>
        <v>0</v>
      </c>
      <c r="H474" s="161">
        <f t="shared" ref="H474:R474" si="73">H475+H477+H479+H480</f>
        <v>0</v>
      </c>
      <c r="I474" s="161">
        <f t="shared" si="73"/>
        <v>0</v>
      </c>
      <c r="J474" s="161">
        <f t="shared" si="73"/>
        <v>0</v>
      </c>
      <c r="K474" s="197">
        <f t="shared" si="73"/>
        <v>0</v>
      </c>
      <c r="L474" s="161">
        <f t="shared" si="73"/>
        <v>0</v>
      </c>
      <c r="M474" s="161">
        <f t="shared" si="73"/>
        <v>0</v>
      </c>
      <c r="N474" s="161">
        <f t="shared" si="73"/>
        <v>0</v>
      </c>
      <c r="O474" s="161">
        <f t="shared" si="73"/>
        <v>0</v>
      </c>
      <c r="P474" s="161">
        <f t="shared" si="73"/>
        <v>0</v>
      </c>
      <c r="Q474" s="161">
        <f t="shared" si="73"/>
        <v>0</v>
      </c>
      <c r="R474" s="161">
        <f t="shared" si="73"/>
        <v>0</v>
      </c>
      <c r="S474" s="41"/>
      <c r="T474" s="160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</row>
    <row r="475" spans="1:55" s="6" customFormat="1" ht="24.95" customHeight="1">
      <c r="A475" s="311"/>
      <c r="B475" s="321" t="e">
        <f>SUM(G475:R475)-SUM(#REF!)</f>
        <v>#REF!</v>
      </c>
      <c r="C475" s="311"/>
      <c r="D475" s="311"/>
      <c r="E475" s="34" t="s">
        <v>38</v>
      </c>
      <c r="F475" s="334" t="s">
        <v>168</v>
      </c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41"/>
      <c r="T475" s="160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</row>
    <row r="476" spans="1:55" s="3" customFormat="1" ht="24.95" customHeight="1">
      <c r="A476" s="316"/>
      <c r="B476" s="321" t="e">
        <f>SUM(G476:R476)-SUM(#REF!)</f>
        <v>#REF!</v>
      </c>
      <c r="C476" s="316"/>
      <c r="D476" s="316"/>
      <c r="E476" s="36" t="s">
        <v>29</v>
      </c>
      <c r="F476" s="346" t="s">
        <v>171</v>
      </c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42"/>
      <c r="T476" s="131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</row>
    <row r="477" spans="1:55" s="6" customFormat="1" ht="24.95" customHeight="1">
      <c r="A477" s="311"/>
      <c r="B477" s="321" t="e">
        <f>SUM(G477:R477)-SUM(#REF!)</f>
        <v>#REF!</v>
      </c>
      <c r="C477" s="311"/>
      <c r="D477" s="311"/>
      <c r="E477" s="34" t="s">
        <v>43</v>
      </c>
      <c r="F477" s="335" t="s">
        <v>370</v>
      </c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41"/>
      <c r="T477" s="160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</row>
    <row r="478" spans="1:55" s="3" customFormat="1" ht="24.95" customHeight="1">
      <c r="A478" s="316"/>
      <c r="B478" s="322" t="e">
        <f>SUM(G478:R478)-SUM(#REF!)</f>
        <v>#REF!</v>
      </c>
      <c r="C478" s="316"/>
      <c r="D478" s="316"/>
      <c r="E478" s="71" t="s">
        <v>29</v>
      </c>
      <c r="F478" s="357" t="s">
        <v>158</v>
      </c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42"/>
      <c r="T478" s="131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</row>
    <row r="479" spans="1:55" s="6" customFormat="1" ht="24.95" customHeight="1">
      <c r="A479" s="311"/>
      <c r="B479" s="321" t="e">
        <f>SUM(G479:R479)-SUM(#REF!)</f>
        <v>#REF!</v>
      </c>
      <c r="C479" s="311"/>
      <c r="D479" s="311"/>
      <c r="E479" s="283" t="s">
        <v>44</v>
      </c>
      <c r="F479" s="335" t="s">
        <v>169</v>
      </c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41"/>
      <c r="T479" s="160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</row>
    <row r="480" spans="1:55" s="6" customFormat="1" ht="24.95" customHeight="1">
      <c r="A480" s="311"/>
      <c r="B480" s="321" t="e">
        <f>SUM(G480:R480)-SUM(#REF!)</f>
        <v>#REF!</v>
      </c>
      <c r="C480" s="311"/>
      <c r="D480" s="311"/>
      <c r="E480" s="34" t="s">
        <v>45</v>
      </c>
      <c r="F480" s="332" t="s">
        <v>170</v>
      </c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41"/>
      <c r="T480" s="160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</row>
    <row r="481" spans="1:55" s="6" customFormat="1" ht="24.95" customHeight="1">
      <c r="A481" s="311"/>
      <c r="B481" s="321" t="e">
        <f>SUM(G481:R481)-SUM(#REF!)</f>
        <v>#REF!</v>
      </c>
      <c r="C481" s="311"/>
      <c r="D481" s="311"/>
      <c r="E481" s="277" t="s">
        <v>39</v>
      </c>
      <c r="F481" s="350" t="s">
        <v>9</v>
      </c>
      <c r="G481" s="165">
        <f>G460+G462-G474</f>
        <v>0</v>
      </c>
      <c r="H481" s="165">
        <f t="shared" ref="H481:R481" si="74">H460+H462-H474</f>
        <v>0</v>
      </c>
      <c r="I481" s="165">
        <f t="shared" si="74"/>
        <v>0</v>
      </c>
      <c r="J481" s="165">
        <f t="shared" si="74"/>
        <v>0</v>
      </c>
      <c r="K481" s="165">
        <f t="shared" si="74"/>
        <v>0</v>
      </c>
      <c r="L481" s="165">
        <f t="shared" si="74"/>
        <v>0</v>
      </c>
      <c r="M481" s="165">
        <f t="shared" si="74"/>
        <v>0</v>
      </c>
      <c r="N481" s="165">
        <f t="shared" si="74"/>
        <v>0</v>
      </c>
      <c r="O481" s="165">
        <f t="shared" si="74"/>
        <v>0</v>
      </c>
      <c r="P481" s="165">
        <f t="shared" si="74"/>
        <v>0</v>
      </c>
      <c r="Q481" s="165">
        <f t="shared" si="74"/>
        <v>0</v>
      </c>
      <c r="R481" s="165">
        <f t="shared" si="74"/>
        <v>0</v>
      </c>
      <c r="S481" s="41"/>
      <c r="T481" s="160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</row>
    <row r="482" spans="1:55" s="6" customFormat="1" ht="24.95" customHeight="1">
      <c r="A482" s="311"/>
      <c r="B482" s="321" t="e">
        <f>SUM(G482:R482)-SUM(#REF!)</f>
        <v>#REF!</v>
      </c>
      <c r="C482" s="311"/>
      <c r="D482" s="311"/>
      <c r="E482" s="34" t="s">
        <v>40</v>
      </c>
      <c r="F482" s="332" t="s">
        <v>10</v>
      </c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41"/>
      <c r="T482" s="160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</row>
    <row r="483" spans="1:55" s="6" customFormat="1" ht="24.95" customHeight="1" thickBot="1">
      <c r="A483" s="311"/>
      <c r="B483" s="321" t="e">
        <f>SUM(G483:R483)-SUM(#REF!)</f>
        <v>#REF!</v>
      </c>
      <c r="C483" s="311"/>
      <c r="D483" s="311"/>
      <c r="E483" s="284" t="s">
        <v>41</v>
      </c>
      <c r="F483" s="16" t="s">
        <v>342</v>
      </c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41"/>
      <c r="T483" s="160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</row>
    <row r="484" spans="1:55" ht="24.95" customHeight="1" thickTop="1" thickBot="1">
      <c r="A484" s="312"/>
      <c r="B484" s="321" t="e">
        <f>SUM(G484:R484)-SUM(#REF!)</f>
        <v>#REF!</v>
      </c>
      <c r="C484" s="312"/>
      <c r="D484" s="312"/>
      <c r="E484" s="299" t="s">
        <v>42</v>
      </c>
      <c r="F484" s="358" t="s">
        <v>11</v>
      </c>
      <c r="G484" s="171">
        <f>G481-G482+G483</f>
        <v>0</v>
      </c>
      <c r="H484" s="171">
        <f t="shared" ref="H484:R484" si="75">H481-H482+H483</f>
        <v>0</v>
      </c>
      <c r="I484" s="171">
        <f t="shared" si="75"/>
        <v>0</v>
      </c>
      <c r="J484" s="171">
        <f t="shared" si="75"/>
        <v>0</v>
      </c>
      <c r="K484" s="171">
        <f t="shared" si="75"/>
        <v>0</v>
      </c>
      <c r="L484" s="171">
        <f t="shared" si="75"/>
        <v>0</v>
      </c>
      <c r="M484" s="171">
        <f t="shared" si="75"/>
        <v>0</v>
      </c>
      <c r="N484" s="171">
        <f t="shared" si="75"/>
        <v>0</v>
      </c>
      <c r="O484" s="171">
        <f t="shared" si="75"/>
        <v>0</v>
      </c>
      <c r="P484" s="171">
        <f t="shared" si="75"/>
        <v>0</v>
      </c>
      <c r="Q484" s="171">
        <f t="shared" si="75"/>
        <v>0</v>
      </c>
      <c r="R484" s="170">
        <f t="shared" si="75"/>
        <v>0</v>
      </c>
      <c r="T484" s="129"/>
    </row>
    <row r="485" spans="1:55" ht="24.95" hidden="1" customHeight="1" thickTop="1">
      <c r="A485" s="312"/>
      <c r="B485" s="313"/>
      <c r="C485" s="312"/>
      <c r="D485" s="312"/>
      <c r="E485" s="127"/>
      <c r="F485" s="127"/>
      <c r="G485" s="232"/>
      <c r="H485" s="232"/>
      <c r="I485" s="232"/>
      <c r="J485" s="232"/>
      <c r="K485" s="232"/>
      <c r="L485" s="232"/>
      <c r="M485" s="232"/>
      <c r="N485" s="232"/>
      <c r="O485" s="232"/>
      <c r="P485" s="232"/>
      <c r="Q485" s="232"/>
      <c r="R485" s="232"/>
    </row>
    <row r="486" spans="1:55" ht="24.95" hidden="1" customHeight="1">
      <c r="A486" s="312"/>
      <c r="B486" s="313"/>
      <c r="C486" s="312"/>
      <c r="D486" s="312"/>
    </row>
    <row r="487" spans="1:55" ht="24.95" hidden="1" customHeight="1">
      <c r="A487" s="312"/>
      <c r="B487" s="313"/>
      <c r="C487" s="312"/>
      <c r="D487" s="312"/>
    </row>
    <row r="488" spans="1:55" ht="24.95" hidden="1" customHeight="1">
      <c r="A488" s="312"/>
      <c r="B488" s="313"/>
      <c r="C488" s="312"/>
      <c r="D488" s="312"/>
    </row>
    <row r="489" spans="1:55" ht="24.95" hidden="1" customHeight="1">
      <c r="A489" s="312"/>
      <c r="B489" s="313"/>
      <c r="C489" s="312"/>
      <c r="D489" s="312"/>
    </row>
    <row r="490" spans="1:55" ht="24.95" hidden="1" customHeight="1">
      <c r="A490" s="312"/>
      <c r="B490" s="313"/>
      <c r="C490" s="312"/>
      <c r="D490" s="312"/>
    </row>
    <row r="491" spans="1:55" ht="24.95" hidden="1" customHeight="1">
      <c r="A491" s="312"/>
      <c r="B491" s="313"/>
      <c r="C491" s="312"/>
      <c r="D491" s="312"/>
    </row>
    <row r="492" spans="1:55" ht="24.95" hidden="1" customHeight="1">
      <c r="A492" s="312"/>
      <c r="B492" s="313"/>
      <c r="C492" s="312"/>
      <c r="D492" s="312"/>
    </row>
    <row r="493" spans="1:55" ht="24.95" hidden="1" customHeight="1">
      <c r="A493" s="312"/>
      <c r="B493" s="313"/>
      <c r="C493" s="312"/>
      <c r="D493" s="312"/>
    </row>
    <row r="494" spans="1:55" s="115" customFormat="1" ht="24.95" hidden="1" customHeight="1">
      <c r="A494" s="312"/>
      <c r="B494" s="313"/>
      <c r="C494" s="312"/>
      <c r="D494" s="312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T494" s="151"/>
    </row>
    <row r="495" spans="1:55" s="115" customFormat="1" ht="24.95" hidden="1" customHeight="1">
      <c r="A495" s="312"/>
      <c r="B495" s="313"/>
      <c r="C495" s="312"/>
      <c r="D495" s="312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T495" s="151"/>
    </row>
    <row r="496" spans="1:55" s="115" customFormat="1" ht="24.95" customHeight="1" thickTop="1">
      <c r="A496" s="312"/>
      <c r="B496" s="313"/>
      <c r="C496" s="312"/>
      <c r="D496" s="312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T496" s="151"/>
    </row>
    <row r="497" spans="1:20" s="115" customFormat="1" ht="24.95" hidden="1" customHeight="1">
      <c r="A497" s="312"/>
      <c r="B497" s="313"/>
      <c r="C497" s="312"/>
      <c r="D497" s="312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T497" s="151"/>
    </row>
    <row r="498" spans="1:20" s="115" customFormat="1" ht="45.75" customHeight="1" thickBot="1">
      <c r="A498" s="312"/>
      <c r="B498" s="313"/>
      <c r="C498" s="312"/>
      <c r="D498" s="312"/>
      <c r="E498" s="383"/>
      <c r="F498" s="141" t="s">
        <v>409</v>
      </c>
      <c r="G498" s="142"/>
      <c r="H498" s="142"/>
      <c r="I498" s="142"/>
      <c r="J498" s="142"/>
      <c r="K498" s="142"/>
      <c r="L498" s="143"/>
      <c r="M498" s="143"/>
      <c r="N498" s="143"/>
      <c r="O498" s="143"/>
      <c r="P498" s="143"/>
      <c r="Q498" s="143"/>
      <c r="R498" s="143"/>
      <c r="T498" s="151"/>
    </row>
    <row r="499" spans="1:20" s="115" customFormat="1" ht="30" customHeight="1" thickTop="1" thickBot="1">
      <c r="A499" s="312"/>
      <c r="B499" s="313"/>
      <c r="C499" s="312"/>
      <c r="D499" s="312"/>
      <c r="E499" s="402" t="s">
        <v>172</v>
      </c>
      <c r="F499" s="403"/>
      <c r="G499" s="408" t="s">
        <v>402</v>
      </c>
      <c r="H499" s="409"/>
      <c r="I499" s="409"/>
      <c r="J499" s="409"/>
      <c r="K499" s="409"/>
      <c r="L499" s="409"/>
      <c r="M499" s="409"/>
      <c r="N499" s="409"/>
      <c r="O499" s="409"/>
      <c r="P499" s="409"/>
      <c r="Q499" s="409"/>
      <c r="R499" s="410"/>
      <c r="T499" s="129"/>
    </row>
    <row r="500" spans="1:20" s="115" customFormat="1" ht="30" customHeight="1" thickTop="1" thickBot="1">
      <c r="A500" s="312"/>
      <c r="B500" s="313"/>
      <c r="C500" s="312"/>
      <c r="D500" s="312"/>
      <c r="E500" s="404"/>
      <c r="F500" s="405"/>
      <c r="G500" s="99">
        <f t="shared" ref="G500:R500" si="76">G7</f>
        <v>0</v>
      </c>
      <c r="H500" s="92">
        <f t="shared" si="76"/>
        <v>0</v>
      </c>
      <c r="I500" s="98">
        <f t="shared" si="76"/>
        <v>0</v>
      </c>
      <c r="J500" s="92">
        <f t="shared" si="76"/>
        <v>0</v>
      </c>
      <c r="K500" s="93">
        <f t="shared" si="76"/>
        <v>0</v>
      </c>
      <c r="L500" s="92">
        <f t="shared" si="76"/>
        <v>0</v>
      </c>
      <c r="M500" s="92">
        <f t="shared" si="76"/>
        <v>0</v>
      </c>
      <c r="N500" s="92">
        <f t="shared" si="76"/>
        <v>0</v>
      </c>
      <c r="O500" s="92">
        <f t="shared" si="76"/>
        <v>0</v>
      </c>
      <c r="P500" s="92">
        <f t="shared" si="76"/>
        <v>0</v>
      </c>
      <c r="Q500" s="92">
        <f t="shared" si="76"/>
        <v>0</v>
      </c>
      <c r="R500" s="98">
        <f t="shared" si="76"/>
        <v>0</v>
      </c>
      <c r="T500" s="129"/>
    </row>
    <row r="501" spans="1:20" s="115" customFormat="1" ht="24.95" hidden="1" customHeight="1" outlineLevel="1" thickTop="1" thickBot="1">
      <c r="A501" s="312"/>
      <c r="B501" s="313"/>
      <c r="C501" s="312"/>
      <c r="D501" s="312"/>
      <c r="E501" s="288"/>
      <c r="F501" s="123" t="s">
        <v>199</v>
      </c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8"/>
      <c r="T501" s="129"/>
    </row>
    <row r="502" spans="1:20" s="115" customFormat="1" ht="24.95" customHeight="1" collapsed="1" thickTop="1">
      <c r="A502" s="312"/>
      <c r="B502" s="321" t="e">
        <f>SUM(G502:R502)-SUM(#REF!)</f>
        <v>#REF!</v>
      </c>
      <c r="C502" s="312"/>
      <c r="D502" s="312"/>
      <c r="E502" s="177" t="s">
        <v>38</v>
      </c>
      <c r="F502" s="323" t="s">
        <v>378</v>
      </c>
      <c r="G502" s="161">
        <f>G503+G504+G505+G506+G507</f>
        <v>0</v>
      </c>
      <c r="H502" s="161">
        <f t="shared" ref="H502:R502" si="77">H503+H504+H505+H506+H507</f>
        <v>0</v>
      </c>
      <c r="I502" s="161">
        <f t="shared" si="77"/>
        <v>0</v>
      </c>
      <c r="J502" s="161">
        <f t="shared" si="77"/>
        <v>0</v>
      </c>
      <c r="K502" s="161">
        <f t="shared" si="77"/>
        <v>0</v>
      </c>
      <c r="L502" s="161">
        <f t="shared" si="77"/>
        <v>0</v>
      </c>
      <c r="M502" s="161">
        <f t="shared" si="77"/>
        <v>0</v>
      </c>
      <c r="N502" s="161">
        <f t="shared" si="77"/>
        <v>0</v>
      </c>
      <c r="O502" s="161">
        <f t="shared" si="77"/>
        <v>0</v>
      </c>
      <c r="P502" s="161">
        <f t="shared" si="77"/>
        <v>0</v>
      </c>
      <c r="Q502" s="161">
        <f t="shared" si="77"/>
        <v>0</v>
      </c>
      <c r="R502" s="161">
        <f t="shared" si="77"/>
        <v>0</v>
      </c>
      <c r="T502" s="129"/>
    </row>
    <row r="503" spans="1:20" s="124" customFormat="1" ht="24.95" customHeight="1">
      <c r="A503" s="316"/>
      <c r="B503" s="322"/>
      <c r="C503" s="316"/>
      <c r="D503" s="316"/>
      <c r="E503" s="276" t="s">
        <v>12</v>
      </c>
      <c r="F503" s="83" t="s">
        <v>127</v>
      </c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T503" s="131"/>
    </row>
    <row r="504" spans="1:20" s="124" customFormat="1" ht="24.95" customHeight="1">
      <c r="A504" s="316"/>
      <c r="B504" s="322"/>
      <c r="C504" s="316"/>
      <c r="D504" s="316"/>
      <c r="E504" s="276" t="s">
        <v>13</v>
      </c>
      <c r="F504" s="83" t="s">
        <v>379</v>
      </c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T504" s="131"/>
    </row>
    <row r="505" spans="1:20" s="124" customFormat="1" ht="24.95" customHeight="1">
      <c r="A505" s="316"/>
      <c r="B505" s="322"/>
      <c r="C505" s="316"/>
      <c r="D505" s="316"/>
      <c r="E505" s="276" t="s">
        <v>14</v>
      </c>
      <c r="F505" s="83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T505" s="131"/>
    </row>
    <row r="506" spans="1:20" s="124" customFormat="1" ht="24.95" customHeight="1">
      <c r="A506" s="316"/>
      <c r="B506" s="322"/>
      <c r="C506" s="316"/>
      <c r="D506" s="316"/>
      <c r="E506" s="276" t="s">
        <v>15</v>
      </c>
      <c r="F506" s="83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T506" s="131"/>
    </row>
    <row r="507" spans="1:20" s="124" customFormat="1" ht="24.95" customHeight="1">
      <c r="A507" s="316"/>
      <c r="B507" s="322"/>
      <c r="C507" s="316"/>
      <c r="D507" s="316"/>
      <c r="E507" s="276" t="s">
        <v>16</v>
      </c>
      <c r="F507" s="83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T507" s="131"/>
    </row>
    <row r="508" spans="1:20" s="119" customFormat="1" ht="24.95" customHeight="1">
      <c r="A508" s="311"/>
      <c r="B508" s="321" t="e">
        <f>SUM(G508:R508)-SUM(#REF!)</f>
        <v>#REF!</v>
      </c>
      <c r="C508" s="311"/>
      <c r="D508" s="311"/>
      <c r="E508" s="196" t="s">
        <v>43</v>
      </c>
      <c r="F508" s="200" t="s">
        <v>69</v>
      </c>
      <c r="G508" s="161">
        <f>G509+G510+G511+G512+G513</f>
        <v>0</v>
      </c>
      <c r="H508" s="161">
        <f t="shared" ref="H508:R508" si="78">H509+H510+H511+H512+H513</f>
        <v>0</v>
      </c>
      <c r="I508" s="161">
        <f t="shared" si="78"/>
        <v>0</v>
      </c>
      <c r="J508" s="161">
        <f t="shared" si="78"/>
        <v>0</v>
      </c>
      <c r="K508" s="161">
        <f t="shared" si="78"/>
        <v>0</v>
      </c>
      <c r="L508" s="161">
        <f t="shared" si="78"/>
        <v>0</v>
      </c>
      <c r="M508" s="161">
        <f t="shared" si="78"/>
        <v>0</v>
      </c>
      <c r="N508" s="161">
        <f t="shared" si="78"/>
        <v>0</v>
      </c>
      <c r="O508" s="161">
        <f t="shared" si="78"/>
        <v>0</v>
      </c>
      <c r="P508" s="161">
        <f t="shared" si="78"/>
        <v>0</v>
      </c>
      <c r="Q508" s="161">
        <f t="shared" si="78"/>
        <v>0</v>
      </c>
      <c r="R508" s="161">
        <f t="shared" si="78"/>
        <v>0</v>
      </c>
      <c r="T508" s="160"/>
    </row>
    <row r="509" spans="1:20" s="124" customFormat="1" ht="24.95" customHeight="1" outlineLevel="1">
      <c r="A509" s="316"/>
      <c r="B509" s="322" t="e">
        <f>SUM(G509:R509)-SUM(#REF!)</f>
        <v>#REF!</v>
      </c>
      <c r="C509" s="316"/>
      <c r="D509" s="316"/>
      <c r="E509" s="71" t="s">
        <v>12</v>
      </c>
      <c r="F509" s="198" t="s">
        <v>181</v>
      </c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T509" s="131"/>
    </row>
    <row r="510" spans="1:20" s="124" customFormat="1" ht="24.95" customHeight="1" outlineLevel="1">
      <c r="A510" s="316"/>
      <c r="B510" s="322" t="e">
        <f>SUM(G510:R510)-SUM(#REF!)</f>
        <v>#REF!</v>
      </c>
      <c r="C510" s="316"/>
      <c r="D510" s="316"/>
      <c r="E510" s="71" t="s">
        <v>13</v>
      </c>
      <c r="F510" s="269">
        <v>0</v>
      </c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T510" s="131"/>
    </row>
    <row r="511" spans="1:20" s="124" customFormat="1" ht="24.95" customHeight="1" outlineLevel="1">
      <c r="A511" s="316"/>
      <c r="B511" s="322" t="e">
        <f>SUM(G511:R511)-SUM(#REF!)</f>
        <v>#REF!</v>
      </c>
      <c r="C511" s="316"/>
      <c r="D511" s="316"/>
      <c r="E511" s="71" t="s">
        <v>14</v>
      </c>
      <c r="F511" s="269">
        <v>0</v>
      </c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T511" s="131"/>
    </row>
    <row r="512" spans="1:20" s="124" customFormat="1" ht="24.95" customHeight="1" outlineLevel="1">
      <c r="A512" s="316"/>
      <c r="B512" s="322" t="e">
        <f>SUM(G512:R512)-SUM(#REF!)</f>
        <v>#REF!</v>
      </c>
      <c r="C512" s="316"/>
      <c r="D512" s="316"/>
      <c r="E512" s="71" t="s">
        <v>15</v>
      </c>
      <c r="F512" s="269">
        <v>0</v>
      </c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T512" s="132"/>
    </row>
    <row r="513" spans="1:20" s="124" customFormat="1" ht="24.95" customHeight="1" outlineLevel="1">
      <c r="A513" s="316"/>
      <c r="B513" s="322" t="e">
        <f>SUM(G513:R513)-SUM(#REF!)</f>
        <v>#REF!</v>
      </c>
      <c r="C513" s="316"/>
      <c r="D513" s="316"/>
      <c r="E513" s="71" t="s">
        <v>16</v>
      </c>
      <c r="F513" s="269">
        <v>0</v>
      </c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T513" s="132"/>
    </row>
    <row r="514" spans="1:20" s="115" customFormat="1" ht="24.95" customHeight="1">
      <c r="A514" s="312"/>
      <c r="B514" s="321" t="e">
        <f>SUM(G514:R514)-SUM(#REF!)</f>
        <v>#REF!</v>
      </c>
      <c r="C514" s="312"/>
      <c r="D514" s="312"/>
      <c r="E514" s="196" t="s">
        <v>44</v>
      </c>
      <c r="F514" s="187" t="s">
        <v>66</v>
      </c>
      <c r="G514" s="212">
        <f>G515+G516+G517+G518+G519</f>
        <v>0</v>
      </c>
      <c r="H514" s="161">
        <f t="shared" ref="H514:R514" si="79">H515+H516+H517+H518+H519</f>
        <v>0</v>
      </c>
      <c r="I514" s="197">
        <f t="shared" si="79"/>
        <v>0</v>
      </c>
      <c r="J514" s="197">
        <f t="shared" si="79"/>
        <v>0</v>
      </c>
      <c r="K514" s="197">
        <f t="shared" si="79"/>
        <v>0</v>
      </c>
      <c r="L514" s="161">
        <f t="shared" si="79"/>
        <v>0</v>
      </c>
      <c r="M514" s="213">
        <f t="shared" si="79"/>
        <v>0</v>
      </c>
      <c r="N514" s="197">
        <f t="shared" si="79"/>
        <v>0</v>
      </c>
      <c r="O514" s="161">
        <f t="shared" si="79"/>
        <v>0</v>
      </c>
      <c r="P514" s="213">
        <f t="shared" si="79"/>
        <v>0</v>
      </c>
      <c r="Q514" s="197">
        <f t="shared" si="79"/>
        <v>0</v>
      </c>
      <c r="R514" s="163">
        <f t="shared" si="79"/>
        <v>0</v>
      </c>
      <c r="T514" s="127"/>
    </row>
    <row r="515" spans="1:20" s="124" customFormat="1" ht="24.95" customHeight="1" outlineLevel="1">
      <c r="A515" s="316"/>
      <c r="B515" s="322" t="e">
        <f>SUM(G515:R515)-SUM(#REF!)</f>
        <v>#REF!</v>
      </c>
      <c r="C515" s="316"/>
      <c r="D515" s="316"/>
      <c r="E515" s="71" t="s">
        <v>12</v>
      </c>
      <c r="F515" s="269" t="s">
        <v>182</v>
      </c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T515" s="153"/>
    </row>
    <row r="516" spans="1:20" s="124" customFormat="1" ht="24.95" customHeight="1" outlineLevel="1">
      <c r="A516" s="316"/>
      <c r="B516" s="322" t="e">
        <f>SUM(G516:R516)-SUM(#REF!)</f>
        <v>#REF!</v>
      </c>
      <c r="C516" s="316"/>
      <c r="D516" s="316"/>
      <c r="E516" s="71" t="s">
        <v>13</v>
      </c>
      <c r="F516" s="269">
        <v>0</v>
      </c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T516" s="153"/>
    </row>
    <row r="517" spans="1:20" s="124" customFormat="1" ht="24.95" customHeight="1" outlineLevel="1">
      <c r="A517" s="316"/>
      <c r="B517" s="322" t="e">
        <f>SUM(G517:R517)-SUM(#REF!)</f>
        <v>#REF!</v>
      </c>
      <c r="C517" s="316"/>
      <c r="D517" s="316"/>
      <c r="E517" s="71" t="s">
        <v>14</v>
      </c>
      <c r="F517" s="269">
        <v>0</v>
      </c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T517" s="153"/>
    </row>
    <row r="518" spans="1:20" s="124" customFormat="1" ht="24.95" customHeight="1" outlineLevel="1">
      <c r="A518" s="316"/>
      <c r="B518" s="322" t="e">
        <f>SUM(G518:R518)-SUM(#REF!)</f>
        <v>#REF!</v>
      </c>
      <c r="C518" s="316"/>
      <c r="D518" s="316"/>
      <c r="E518" s="71" t="s">
        <v>15</v>
      </c>
      <c r="F518" s="269">
        <v>0</v>
      </c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T518" s="153"/>
    </row>
    <row r="519" spans="1:20" s="124" customFormat="1" ht="24.95" customHeight="1" outlineLevel="1">
      <c r="A519" s="316"/>
      <c r="B519" s="322" t="e">
        <f>SUM(G519:R519)-SUM(#REF!)</f>
        <v>#REF!</v>
      </c>
      <c r="C519" s="316"/>
      <c r="D519" s="316"/>
      <c r="E519" s="71" t="s">
        <v>16</v>
      </c>
      <c r="F519" s="269">
        <v>0</v>
      </c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T519" s="153"/>
    </row>
    <row r="520" spans="1:20" s="115" customFormat="1" ht="24.95" customHeight="1">
      <c r="A520" s="312"/>
      <c r="B520" s="321" t="e">
        <f>SUM(G520:R520)-SUM(#REF!)</f>
        <v>#REF!</v>
      </c>
      <c r="C520" s="312"/>
      <c r="D520" s="312"/>
      <c r="E520" s="196" t="s">
        <v>45</v>
      </c>
      <c r="F520" s="200" t="s">
        <v>178</v>
      </c>
      <c r="G520" s="161">
        <f>G521+G522+G523+G524+G525</f>
        <v>0</v>
      </c>
      <c r="H520" s="161">
        <f t="shared" ref="H520:R520" si="80">H521+H522+H523+H524+H525</f>
        <v>0</v>
      </c>
      <c r="I520" s="161">
        <f t="shared" si="80"/>
        <v>0</v>
      </c>
      <c r="J520" s="161">
        <f t="shared" si="80"/>
        <v>0</v>
      </c>
      <c r="K520" s="161">
        <f t="shared" si="80"/>
        <v>0</v>
      </c>
      <c r="L520" s="161">
        <f t="shared" si="80"/>
        <v>0</v>
      </c>
      <c r="M520" s="161">
        <f t="shared" si="80"/>
        <v>0</v>
      </c>
      <c r="N520" s="161">
        <f t="shared" si="80"/>
        <v>0</v>
      </c>
      <c r="O520" s="161">
        <f t="shared" si="80"/>
        <v>0</v>
      </c>
      <c r="P520" s="161">
        <f t="shared" si="80"/>
        <v>0</v>
      </c>
      <c r="Q520" s="161">
        <f t="shared" si="80"/>
        <v>0</v>
      </c>
      <c r="R520" s="163">
        <f t="shared" si="80"/>
        <v>0</v>
      </c>
      <c r="T520" s="151"/>
    </row>
    <row r="521" spans="1:20" s="124" customFormat="1" ht="24.95" customHeight="1" outlineLevel="1">
      <c r="A521" s="316"/>
      <c r="B521" s="322" t="e">
        <f>SUM(G521:R521)-SUM(#REF!)</f>
        <v>#REF!</v>
      </c>
      <c r="C521" s="316"/>
      <c r="D521" s="316"/>
      <c r="E521" s="71" t="s">
        <v>12</v>
      </c>
      <c r="F521" s="269" t="s">
        <v>183</v>
      </c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T521" s="152"/>
    </row>
    <row r="522" spans="1:20" s="124" customFormat="1" ht="24.95" customHeight="1" outlineLevel="1">
      <c r="A522" s="316"/>
      <c r="B522" s="322" t="e">
        <f>SUM(G522:R522)-SUM(#REF!)</f>
        <v>#REF!</v>
      </c>
      <c r="C522" s="316"/>
      <c r="D522" s="316"/>
      <c r="E522" s="71" t="s">
        <v>13</v>
      </c>
      <c r="F522" s="269" t="s">
        <v>184</v>
      </c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T522" s="152"/>
    </row>
    <row r="523" spans="1:20" s="124" customFormat="1" ht="24.95" customHeight="1" outlineLevel="1">
      <c r="A523" s="316"/>
      <c r="B523" s="322" t="e">
        <f>SUM(G523:R523)-SUM(#REF!)</f>
        <v>#REF!</v>
      </c>
      <c r="C523" s="316"/>
      <c r="D523" s="316"/>
      <c r="E523" s="71" t="s">
        <v>14</v>
      </c>
      <c r="F523" s="269">
        <v>0</v>
      </c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T523" s="152"/>
    </row>
    <row r="524" spans="1:20" s="124" customFormat="1" ht="24.95" customHeight="1" outlineLevel="1">
      <c r="A524" s="316"/>
      <c r="B524" s="322" t="e">
        <f>SUM(G524:R524)-SUM(#REF!)</f>
        <v>#REF!</v>
      </c>
      <c r="C524" s="316"/>
      <c r="D524" s="316"/>
      <c r="E524" s="71" t="s">
        <v>15</v>
      </c>
      <c r="F524" s="269">
        <v>0</v>
      </c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T524" s="152"/>
    </row>
    <row r="525" spans="1:20" s="124" customFormat="1" ht="24.95" customHeight="1" outlineLevel="1">
      <c r="A525" s="316"/>
      <c r="B525" s="322" t="e">
        <f>SUM(G525:R525)-SUM(#REF!)</f>
        <v>#REF!</v>
      </c>
      <c r="C525" s="316"/>
      <c r="D525" s="316"/>
      <c r="E525" s="71" t="s">
        <v>16</v>
      </c>
      <c r="F525" s="269">
        <v>0</v>
      </c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T525" s="152"/>
    </row>
    <row r="526" spans="1:20" s="115" customFormat="1" ht="24.95" customHeight="1">
      <c r="A526" s="312"/>
      <c r="B526" s="321" t="e">
        <f>SUM(G526:R526)-SUM(#REF!)</f>
        <v>#REF!</v>
      </c>
      <c r="C526" s="312"/>
      <c r="D526" s="312"/>
      <c r="E526" s="196" t="s">
        <v>46</v>
      </c>
      <c r="F526" s="200" t="s">
        <v>179</v>
      </c>
      <c r="G526" s="161">
        <f>G527+G528+G529+G530+G531</f>
        <v>0</v>
      </c>
      <c r="H526" s="161">
        <f t="shared" ref="H526:R526" si="81">H527+H528+H529+H530+H531</f>
        <v>0</v>
      </c>
      <c r="I526" s="161">
        <f t="shared" si="81"/>
        <v>0</v>
      </c>
      <c r="J526" s="161">
        <f t="shared" si="81"/>
        <v>0</v>
      </c>
      <c r="K526" s="161">
        <f t="shared" si="81"/>
        <v>0</v>
      </c>
      <c r="L526" s="161">
        <f t="shared" si="81"/>
        <v>0</v>
      </c>
      <c r="M526" s="161">
        <f t="shared" si="81"/>
        <v>0</v>
      </c>
      <c r="N526" s="161">
        <f t="shared" si="81"/>
        <v>0</v>
      </c>
      <c r="O526" s="161">
        <f t="shared" si="81"/>
        <v>0</v>
      </c>
      <c r="P526" s="161">
        <f t="shared" si="81"/>
        <v>0</v>
      </c>
      <c r="Q526" s="161">
        <f t="shared" si="81"/>
        <v>0</v>
      </c>
      <c r="R526" s="161">
        <f t="shared" si="81"/>
        <v>0</v>
      </c>
      <c r="T526" s="150"/>
    </row>
    <row r="527" spans="1:20" s="124" customFormat="1" ht="24.95" customHeight="1" outlineLevel="1">
      <c r="A527" s="316"/>
      <c r="B527" s="322" t="e">
        <f>SUM(G527:R527)-SUM(#REF!)</f>
        <v>#REF!</v>
      </c>
      <c r="C527" s="316"/>
      <c r="D527" s="316"/>
      <c r="E527" s="71" t="s">
        <v>12</v>
      </c>
      <c r="F527" s="269" t="s">
        <v>186</v>
      </c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T527" s="152"/>
    </row>
    <row r="528" spans="1:20" s="124" customFormat="1" ht="24.95" customHeight="1" outlineLevel="1">
      <c r="A528" s="316"/>
      <c r="B528" s="322" t="e">
        <f>SUM(G528:R528)-SUM(#REF!)</f>
        <v>#REF!</v>
      </c>
      <c r="C528" s="316"/>
      <c r="D528" s="316"/>
      <c r="E528" s="71" t="s">
        <v>13</v>
      </c>
      <c r="F528" s="269" t="s">
        <v>185</v>
      </c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T528" s="152"/>
    </row>
    <row r="529" spans="1:20" s="124" customFormat="1" ht="24.95" customHeight="1" outlineLevel="1">
      <c r="A529" s="316"/>
      <c r="B529" s="322" t="e">
        <f>SUM(G529:R529)-SUM(#REF!)</f>
        <v>#REF!</v>
      </c>
      <c r="C529" s="316"/>
      <c r="D529" s="316"/>
      <c r="E529" s="71" t="s">
        <v>14</v>
      </c>
      <c r="F529" s="269">
        <v>0</v>
      </c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T529" s="152"/>
    </row>
    <row r="530" spans="1:20" s="124" customFormat="1" ht="24.95" customHeight="1" outlineLevel="1">
      <c r="A530" s="316"/>
      <c r="B530" s="322" t="e">
        <f>SUM(G530:R530)-SUM(#REF!)</f>
        <v>#REF!</v>
      </c>
      <c r="C530" s="316"/>
      <c r="D530" s="316"/>
      <c r="E530" s="71" t="s">
        <v>15</v>
      </c>
      <c r="F530" s="269">
        <v>0</v>
      </c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T530" s="152"/>
    </row>
    <row r="531" spans="1:20" s="124" customFormat="1" ht="24.95" customHeight="1" outlineLevel="1">
      <c r="A531" s="316"/>
      <c r="B531" s="322" t="e">
        <f>SUM(G531:R531)-SUM(#REF!)</f>
        <v>#REF!</v>
      </c>
      <c r="C531" s="316"/>
      <c r="D531" s="316"/>
      <c r="E531" s="71" t="s">
        <v>16</v>
      </c>
      <c r="F531" s="269">
        <v>0</v>
      </c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T531" s="152"/>
    </row>
    <row r="532" spans="1:20" s="119" customFormat="1" ht="24.95" customHeight="1">
      <c r="A532" s="311"/>
      <c r="B532" s="371" t="e">
        <f>SUM(G532:R532)-SUM(#REF!)</f>
        <v>#REF!</v>
      </c>
      <c r="C532" s="311"/>
      <c r="D532" s="311"/>
      <c r="E532" s="196" t="s">
        <v>47</v>
      </c>
      <c r="F532" s="372" t="s">
        <v>377</v>
      </c>
      <c r="G532" s="162">
        <f>G533+G534+G535+G536+G537</f>
        <v>0</v>
      </c>
      <c r="H532" s="162">
        <f t="shared" ref="H532:R532" si="82">H533+H534+H535+H536+H537</f>
        <v>0</v>
      </c>
      <c r="I532" s="162">
        <f t="shared" si="82"/>
        <v>0</v>
      </c>
      <c r="J532" s="162">
        <f t="shared" si="82"/>
        <v>0</v>
      </c>
      <c r="K532" s="162">
        <f t="shared" si="82"/>
        <v>0</v>
      </c>
      <c r="L532" s="162">
        <f t="shared" si="82"/>
        <v>0</v>
      </c>
      <c r="M532" s="162">
        <f t="shared" si="82"/>
        <v>0</v>
      </c>
      <c r="N532" s="162">
        <f t="shared" si="82"/>
        <v>0</v>
      </c>
      <c r="O532" s="162">
        <f t="shared" si="82"/>
        <v>0</v>
      </c>
      <c r="P532" s="162">
        <f t="shared" si="82"/>
        <v>0</v>
      </c>
      <c r="Q532" s="162">
        <f t="shared" si="82"/>
        <v>0</v>
      </c>
      <c r="R532" s="162">
        <f t="shared" si="82"/>
        <v>0</v>
      </c>
      <c r="T532" s="235"/>
    </row>
    <row r="533" spans="1:20" s="124" customFormat="1" ht="24.95" customHeight="1">
      <c r="A533" s="316"/>
      <c r="B533" s="322" t="e">
        <f>SUM(G533:R533)-SUM(#REF!)</f>
        <v>#REF!</v>
      </c>
      <c r="C533" s="316"/>
      <c r="D533" s="316"/>
      <c r="E533" s="71" t="s">
        <v>12</v>
      </c>
      <c r="F533" s="269" t="s">
        <v>372</v>
      </c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T533" s="152"/>
    </row>
    <row r="534" spans="1:20" s="124" customFormat="1" ht="24.95" customHeight="1">
      <c r="A534" s="316"/>
      <c r="B534" s="322" t="e">
        <f>SUM(G534:R534)-SUM(#REF!)</f>
        <v>#REF!</v>
      </c>
      <c r="C534" s="316"/>
      <c r="D534" s="316"/>
      <c r="E534" s="71" t="s">
        <v>13</v>
      </c>
      <c r="F534" s="269" t="s">
        <v>375</v>
      </c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T534" s="152"/>
    </row>
    <row r="535" spans="1:20" s="124" customFormat="1" ht="24.95" customHeight="1">
      <c r="A535" s="316"/>
      <c r="B535" s="322" t="e">
        <f>SUM(G535:R535)-SUM(#REF!)</f>
        <v>#REF!</v>
      </c>
      <c r="C535" s="316"/>
      <c r="D535" s="316"/>
      <c r="E535" s="71" t="s">
        <v>14</v>
      </c>
      <c r="F535" s="269" t="s">
        <v>376</v>
      </c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T535" s="152"/>
    </row>
    <row r="536" spans="1:20" s="124" customFormat="1" ht="24.95" customHeight="1">
      <c r="A536" s="316"/>
      <c r="B536" s="322" t="e">
        <f>SUM(G536:R536)-SUM(#REF!)</f>
        <v>#REF!</v>
      </c>
      <c r="C536" s="316"/>
      <c r="D536" s="316"/>
      <c r="E536" s="71" t="s">
        <v>15</v>
      </c>
      <c r="F536" s="269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T536" s="152"/>
    </row>
    <row r="537" spans="1:20" s="124" customFormat="1" ht="24.95" customHeight="1">
      <c r="A537" s="316"/>
      <c r="B537" s="322" t="e">
        <f>SUM(G537:R537)-SUM(#REF!)</f>
        <v>#REF!</v>
      </c>
      <c r="C537" s="316"/>
      <c r="D537" s="316"/>
      <c r="E537" s="71" t="s">
        <v>16</v>
      </c>
      <c r="F537" s="269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T537" s="152"/>
    </row>
    <row r="538" spans="1:20" s="115" customFormat="1" ht="24.95" customHeight="1">
      <c r="A538" s="312"/>
      <c r="B538" s="321" t="e">
        <f>SUM(G538:R538)-SUM(#REF!)</f>
        <v>#REF!</v>
      </c>
      <c r="C538" s="312"/>
      <c r="D538" s="312"/>
      <c r="E538" s="196" t="s">
        <v>78</v>
      </c>
      <c r="F538" s="200" t="s">
        <v>180</v>
      </c>
      <c r="G538" s="161">
        <f>G539+G540+G541+G542+G543+G544+G545+G546+G547+G548</f>
        <v>0</v>
      </c>
      <c r="H538" s="161">
        <f>H539+H540+H541+H542+H543+H544+H545+H546+H547+H548</f>
        <v>0</v>
      </c>
      <c r="I538" s="161">
        <f>I539+I540+I541+I542+I543+I544+I545+I546+I547+I548</f>
        <v>0</v>
      </c>
      <c r="J538" s="161">
        <f>J539+J540+J541+J542+J543+J544+J545+J546+J547+J548</f>
        <v>0</v>
      </c>
      <c r="K538" s="161">
        <f>K539+K540+K541+K542+K543+K544+K545+K546+K547+K548</f>
        <v>0</v>
      </c>
      <c r="L538" s="161">
        <f t="shared" ref="L538:R538" si="83">L539+L540+L541+L542+L543+L544+L545+L546+L547+L548</f>
        <v>0</v>
      </c>
      <c r="M538" s="161">
        <f t="shared" si="83"/>
        <v>0</v>
      </c>
      <c r="N538" s="161">
        <f t="shared" si="83"/>
        <v>0</v>
      </c>
      <c r="O538" s="161">
        <f t="shared" si="83"/>
        <v>0</v>
      </c>
      <c r="P538" s="161">
        <f t="shared" si="83"/>
        <v>0</v>
      </c>
      <c r="Q538" s="161">
        <f t="shared" si="83"/>
        <v>0</v>
      </c>
      <c r="R538" s="163">
        <f t="shared" si="83"/>
        <v>0</v>
      </c>
      <c r="T538" s="150"/>
    </row>
    <row r="539" spans="1:20" s="124" customFormat="1" ht="24.95" customHeight="1" outlineLevel="1">
      <c r="A539" s="316"/>
      <c r="B539" s="322" t="e">
        <f>SUM(G539:R539)-SUM(#REF!)</f>
        <v>#REF!</v>
      </c>
      <c r="C539" s="316"/>
      <c r="D539" s="316"/>
      <c r="E539" s="71" t="s">
        <v>12</v>
      </c>
      <c r="F539" s="269" t="s">
        <v>191</v>
      </c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T539" s="152"/>
    </row>
    <row r="540" spans="1:20" s="124" customFormat="1" ht="24.95" customHeight="1" outlineLevel="1">
      <c r="A540" s="316"/>
      <c r="B540" s="322" t="e">
        <f>SUM(G540:R540)-SUM(#REF!)</f>
        <v>#REF!</v>
      </c>
      <c r="C540" s="316"/>
      <c r="D540" s="316"/>
      <c r="E540" s="71" t="s">
        <v>13</v>
      </c>
      <c r="F540" s="269" t="s">
        <v>192</v>
      </c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T540" s="152"/>
    </row>
    <row r="541" spans="1:20" s="124" customFormat="1" ht="24.95" customHeight="1" outlineLevel="1">
      <c r="A541" s="316"/>
      <c r="B541" s="322" t="e">
        <f>SUM(G541:R541)-SUM(#REF!)</f>
        <v>#REF!</v>
      </c>
      <c r="C541" s="316"/>
      <c r="D541" s="316"/>
      <c r="E541" s="71" t="s">
        <v>14</v>
      </c>
      <c r="F541" s="269" t="s">
        <v>196</v>
      </c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T541" s="152"/>
    </row>
    <row r="542" spans="1:20" s="124" customFormat="1" ht="24.95" customHeight="1" outlineLevel="1">
      <c r="A542" s="316"/>
      <c r="B542" s="322" t="e">
        <f>SUM(G542:R542)-SUM(#REF!)</f>
        <v>#REF!</v>
      </c>
      <c r="C542" s="316"/>
      <c r="D542" s="316"/>
      <c r="E542" s="71" t="s">
        <v>15</v>
      </c>
      <c r="F542" s="269" t="s">
        <v>193</v>
      </c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T542" s="152"/>
    </row>
    <row r="543" spans="1:20" s="124" customFormat="1" ht="24.95" customHeight="1" outlineLevel="1">
      <c r="A543" s="316"/>
      <c r="B543" s="322" t="e">
        <f>SUM(G543:R543)-SUM(#REF!)</f>
        <v>#REF!</v>
      </c>
      <c r="C543" s="316"/>
      <c r="D543" s="316"/>
      <c r="E543" s="71" t="s">
        <v>16</v>
      </c>
      <c r="F543" s="269" t="s">
        <v>194</v>
      </c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T543" s="152"/>
    </row>
    <row r="544" spans="1:20" s="124" customFormat="1" ht="24.95" customHeight="1" outlineLevel="1">
      <c r="A544" s="316"/>
      <c r="B544" s="322" t="e">
        <f>SUM(G544:R544)-SUM(#REF!)</f>
        <v>#REF!</v>
      </c>
      <c r="C544" s="316"/>
      <c r="D544" s="316"/>
      <c r="E544" s="71" t="s">
        <v>17</v>
      </c>
      <c r="F544" s="269" t="s">
        <v>195</v>
      </c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T544" s="131"/>
    </row>
    <row r="545" spans="1:20" s="124" customFormat="1" ht="24.95" customHeight="1" outlineLevel="1">
      <c r="A545" s="316"/>
      <c r="B545" s="322" t="e">
        <f>SUM(G545:R545)-SUM(#REF!)</f>
        <v>#REF!</v>
      </c>
      <c r="C545" s="316"/>
      <c r="D545" s="316"/>
      <c r="E545" s="71" t="s">
        <v>18</v>
      </c>
      <c r="F545" s="269">
        <v>0</v>
      </c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T545" s="131"/>
    </row>
    <row r="546" spans="1:20" s="124" customFormat="1" ht="24.95" customHeight="1" outlineLevel="1">
      <c r="A546" s="316"/>
      <c r="B546" s="322" t="e">
        <f>SUM(G546:R546)-SUM(#REF!)</f>
        <v>#REF!</v>
      </c>
      <c r="C546" s="316"/>
      <c r="D546" s="316"/>
      <c r="E546" s="71" t="s">
        <v>19</v>
      </c>
      <c r="F546" s="269">
        <v>0</v>
      </c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T546" s="131"/>
    </row>
    <row r="547" spans="1:20" s="124" customFormat="1" ht="24.95" customHeight="1" outlineLevel="1">
      <c r="A547" s="316"/>
      <c r="B547" s="322" t="e">
        <f>SUM(G547:R547)-SUM(#REF!)</f>
        <v>#REF!</v>
      </c>
      <c r="C547" s="316"/>
      <c r="D547" s="316"/>
      <c r="E547" s="71" t="s">
        <v>24</v>
      </c>
      <c r="F547" s="269">
        <v>0</v>
      </c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T547" s="131"/>
    </row>
    <row r="548" spans="1:20" s="124" customFormat="1" ht="24.95" customHeight="1" outlineLevel="1" thickBot="1">
      <c r="A548" s="316"/>
      <c r="B548" s="322" t="e">
        <f>SUM(G548:R548)-SUM(#REF!)</f>
        <v>#REF!</v>
      </c>
      <c r="C548" s="316"/>
      <c r="D548" s="316"/>
      <c r="E548" s="84" t="s">
        <v>25</v>
      </c>
      <c r="F548" s="269">
        <v>0</v>
      </c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T548" s="131"/>
    </row>
    <row r="549" spans="1:20" s="115" customFormat="1" ht="24.95" customHeight="1" thickTop="1" thickBot="1">
      <c r="A549" s="312"/>
      <c r="B549" s="313" t="e">
        <f>SUM(G549:R549)-SUM(#REF!)</f>
        <v>#REF!</v>
      </c>
      <c r="C549" s="312"/>
      <c r="D549" s="312"/>
      <c r="E549" s="406" t="s">
        <v>67</v>
      </c>
      <c r="F549" s="407"/>
      <c r="G549" s="169">
        <f>G538+G532+G526+G520+G514+G508+G502</f>
        <v>0</v>
      </c>
      <c r="H549" s="171">
        <f>H502+H508+H514+H520+H526+H532+H538</f>
        <v>0</v>
      </c>
      <c r="I549" s="171">
        <f t="shared" ref="I549:R549" si="84">I502+I514+I520+I526+I532+I538+I508</f>
        <v>0</v>
      </c>
      <c r="J549" s="171">
        <f t="shared" si="84"/>
        <v>0</v>
      </c>
      <c r="K549" s="171">
        <f t="shared" si="84"/>
        <v>0</v>
      </c>
      <c r="L549" s="171">
        <f t="shared" si="84"/>
        <v>0</v>
      </c>
      <c r="M549" s="171">
        <f t="shared" si="84"/>
        <v>0</v>
      </c>
      <c r="N549" s="171">
        <f t="shared" si="84"/>
        <v>0</v>
      </c>
      <c r="O549" s="171">
        <f t="shared" si="84"/>
        <v>0</v>
      </c>
      <c r="P549" s="171">
        <f t="shared" si="84"/>
        <v>0</v>
      </c>
      <c r="Q549" s="171">
        <f t="shared" si="84"/>
        <v>0</v>
      </c>
      <c r="R549" s="172">
        <f t="shared" si="84"/>
        <v>0</v>
      </c>
      <c r="T549" s="127"/>
    </row>
    <row r="550" spans="1:20" s="115" customFormat="1" ht="20.100000000000001" hidden="1" customHeight="1" thickTop="1">
      <c r="A550" s="312"/>
      <c r="B550" s="313"/>
      <c r="C550" s="312"/>
      <c r="D550" s="312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T550" s="127"/>
    </row>
    <row r="551" spans="1:20" s="115" customFormat="1" ht="20.100000000000001" hidden="1" customHeight="1">
      <c r="A551" s="312"/>
      <c r="B551" s="313"/>
      <c r="C551" s="312"/>
      <c r="D551" s="312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T551" s="127"/>
    </row>
    <row r="552" spans="1:20" s="115" customFormat="1" ht="20.100000000000001" hidden="1" customHeight="1">
      <c r="A552" s="312"/>
      <c r="B552" s="313"/>
      <c r="C552" s="312"/>
      <c r="D552" s="312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T552" s="127"/>
    </row>
    <row r="553" spans="1:20" s="115" customFormat="1" ht="20.100000000000001" hidden="1" customHeight="1">
      <c r="A553" s="312"/>
      <c r="B553" s="313"/>
      <c r="C553" s="312"/>
      <c r="D553" s="312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T553" s="127"/>
    </row>
    <row r="554" spans="1:20" s="115" customFormat="1" ht="20.100000000000001" hidden="1" customHeight="1">
      <c r="A554" s="312"/>
      <c r="B554" s="313"/>
      <c r="C554" s="312"/>
      <c r="D554" s="312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T554" s="127"/>
    </row>
    <row r="555" spans="1:20" s="115" customFormat="1" ht="20.100000000000001" hidden="1" customHeight="1">
      <c r="A555" s="312"/>
      <c r="B555" s="313"/>
      <c r="C555" s="312"/>
      <c r="D555" s="312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T555" s="127"/>
    </row>
    <row r="556" spans="1:20" s="115" customFormat="1" ht="20.100000000000001" hidden="1" customHeight="1">
      <c r="A556" s="312"/>
      <c r="B556" s="313"/>
      <c r="C556" s="312"/>
      <c r="D556" s="312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T556" s="127"/>
    </row>
    <row r="557" spans="1:20" s="115" customFormat="1" ht="20.100000000000001" hidden="1" customHeight="1">
      <c r="A557" s="312"/>
      <c r="B557" s="313"/>
      <c r="C557" s="312"/>
      <c r="D557" s="312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T557" s="127"/>
    </row>
    <row r="558" spans="1:20" s="115" customFormat="1" ht="20.100000000000001" hidden="1" customHeight="1">
      <c r="A558" s="312"/>
      <c r="B558" s="313"/>
      <c r="C558" s="312"/>
      <c r="D558" s="312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T558" s="127"/>
    </row>
    <row r="559" spans="1:20" s="115" customFormat="1" ht="20.100000000000001" hidden="1" customHeight="1">
      <c r="A559" s="312"/>
      <c r="B559" s="313"/>
      <c r="C559" s="312"/>
      <c r="D559" s="312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T559" s="127"/>
    </row>
    <row r="560" spans="1:20" s="115" customFormat="1" ht="20.100000000000001" hidden="1" customHeight="1">
      <c r="A560" s="312"/>
      <c r="B560" s="313"/>
      <c r="C560" s="312"/>
      <c r="D560" s="312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T560" s="127"/>
    </row>
    <row r="561" spans="1:20" s="115" customFormat="1" ht="20.100000000000001" hidden="1" customHeight="1">
      <c r="A561" s="312"/>
      <c r="B561" s="313"/>
      <c r="C561" s="312"/>
      <c r="D561" s="312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T561" s="127"/>
    </row>
    <row r="562" spans="1:20" s="115" customFormat="1" ht="20.100000000000001" hidden="1" customHeight="1">
      <c r="A562" s="312"/>
      <c r="B562" s="313"/>
      <c r="C562" s="312"/>
      <c r="D562" s="312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T562" s="127"/>
    </row>
    <row r="563" spans="1:20" s="115" customFormat="1" ht="20.100000000000001" hidden="1" customHeight="1">
      <c r="A563" s="312"/>
      <c r="B563" s="313"/>
      <c r="C563" s="312"/>
      <c r="D563" s="312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T563" s="127"/>
    </row>
    <row r="564" spans="1:20" s="115" customFormat="1" ht="20.100000000000001" hidden="1" customHeight="1">
      <c r="A564" s="312"/>
      <c r="B564" s="313"/>
      <c r="C564" s="312"/>
      <c r="D564" s="312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T564" s="127"/>
    </row>
    <row r="565" spans="1:20" s="115" customFormat="1" ht="20.100000000000001" hidden="1" customHeight="1">
      <c r="A565" s="312"/>
      <c r="B565" s="313"/>
      <c r="C565" s="312"/>
      <c r="D565" s="312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T565" s="127"/>
    </row>
    <row r="566" spans="1:20" s="115" customFormat="1" ht="20.100000000000001" hidden="1" customHeight="1">
      <c r="A566" s="312"/>
      <c r="B566" s="313"/>
      <c r="C566" s="312"/>
      <c r="D566" s="312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T566" s="127"/>
    </row>
    <row r="567" spans="1:20" s="115" customFormat="1" ht="20.100000000000001" hidden="1" customHeight="1">
      <c r="A567" s="312"/>
      <c r="B567" s="313"/>
      <c r="C567" s="312"/>
      <c r="D567" s="312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T567" s="127"/>
    </row>
    <row r="568" spans="1:20" s="115" customFormat="1" ht="20.100000000000001" hidden="1" customHeight="1">
      <c r="A568" s="312"/>
      <c r="B568" s="313"/>
      <c r="C568" s="312"/>
      <c r="D568" s="312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T568" s="127"/>
    </row>
    <row r="569" spans="1:20" s="115" customFormat="1" ht="20.100000000000001" hidden="1" customHeight="1">
      <c r="A569" s="312"/>
      <c r="B569" s="313"/>
      <c r="C569" s="312"/>
      <c r="D569" s="312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T569" s="127"/>
    </row>
    <row r="570" spans="1:20" s="115" customFormat="1" ht="20.100000000000001" hidden="1" customHeight="1">
      <c r="A570" s="312"/>
      <c r="B570" s="313"/>
      <c r="C570" s="312"/>
      <c r="D570" s="312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T570" s="127"/>
    </row>
    <row r="571" spans="1:20" s="115" customFormat="1" ht="20.100000000000001" hidden="1" customHeight="1">
      <c r="A571" s="312"/>
      <c r="B571" s="313"/>
      <c r="C571" s="312"/>
      <c r="D571" s="312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T571" s="127"/>
    </row>
    <row r="572" spans="1:20" s="115" customFormat="1" ht="20.100000000000001" hidden="1" customHeight="1">
      <c r="A572" s="312"/>
      <c r="B572" s="313"/>
      <c r="C572" s="312"/>
      <c r="D572" s="312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T572" s="127"/>
    </row>
    <row r="573" spans="1:20" s="115" customFormat="1" ht="20.100000000000001" hidden="1" customHeight="1">
      <c r="A573" s="312"/>
      <c r="B573" s="313"/>
      <c r="C573" s="312"/>
      <c r="D573" s="312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T573" s="127"/>
    </row>
    <row r="574" spans="1:20" s="115" customFormat="1" ht="20.100000000000001" hidden="1" customHeight="1">
      <c r="A574" s="312"/>
      <c r="B574" s="313"/>
      <c r="C574" s="312"/>
      <c r="D574" s="312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T574" s="127"/>
    </row>
    <row r="575" spans="1:20" s="115" customFormat="1" ht="20.100000000000001" hidden="1" customHeight="1">
      <c r="A575" s="312"/>
      <c r="B575" s="313"/>
      <c r="C575" s="312"/>
      <c r="D575" s="312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T575" s="127"/>
    </row>
    <row r="576" spans="1:20" s="115" customFormat="1" ht="20.100000000000001" hidden="1" customHeight="1">
      <c r="A576" s="312"/>
      <c r="B576" s="313"/>
      <c r="C576" s="312"/>
      <c r="D576" s="312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T576" s="127"/>
    </row>
    <row r="577" spans="1:20" s="115" customFormat="1" ht="20.100000000000001" hidden="1" customHeight="1">
      <c r="A577" s="312"/>
      <c r="B577" s="313"/>
      <c r="C577" s="312"/>
      <c r="D577" s="312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T577" s="127"/>
    </row>
    <row r="578" spans="1:20" s="115" customFormat="1" ht="20.100000000000001" hidden="1" customHeight="1">
      <c r="A578" s="312"/>
      <c r="B578" s="313"/>
      <c r="C578" s="312"/>
      <c r="D578" s="312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T578" s="127"/>
    </row>
    <row r="579" spans="1:20" s="115" customFormat="1" ht="20.100000000000001" hidden="1" customHeight="1">
      <c r="A579" s="312"/>
      <c r="B579" s="313"/>
      <c r="C579" s="312"/>
      <c r="D579" s="312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T579" s="127"/>
    </row>
    <row r="580" spans="1:20" s="115" customFormat="1" ht="20.100000000000001" hidden="1" customHeight="1">
      <c r="A580" s="312"/>
      <c r="B580" s="313"/>
      <c r="C580" s="312"/>
      <c r="D580" s="312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T580" s="127"/>
    </row>
    <row r="581" spans="1:20" s="115" customFormat="1" ht="20.100000000000001" hidden="1" customHeight="1">
      <c r="A581" s="312"/>
      <c r="B581" s="313"/>
      <c r="C581" s="312"/>
      <c r="D581" s="312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T581" s="127"/>
    </row>
    <row r="582" spans="1:20" s="115" customFormat="1" ht="20.100000000000001" hidden="1" customHeight="1">
      <c r="A582" s="312"/>
      <c r="B582" s="313"/>
      <c r="C582" s="312"/>
      <c r="D582" s="312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T582" s="127"/>
    </row>
    <row r="583" spans="1:20" s="115" customFormat="1" ht="20.100000000000001" hidden="1" customHeight="1">
      <c r="A583" s="312"/>
      <c r="B583" s="313"/>
      <c r="C583" s="312"/>
      <c r="D583" s="312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T583" s="127"/>
    </row>
    <row r="584" spans="1:20" s="115" customFormat="1" ht="20.100000000000001" hidden="1" customHeight="1">
      <c r="A584" s="312"/>
      <c r="B584" s="313"/>
      <c r="C584" s="312"/>
      <c r="D584" s="312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T584" s="127"/>
    </row>
    <row r="585" spans="1:20" s="115" customFormat="1" ht="20.100000000000001" hidden="1" customHeight="1">
      <c r="A585" s="312"/>
      <c r="B585" s="313"/>
      <c r="C585" s="312"/>
      <c r="D585" s="312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T585" s="127"/>
    </row>
    <row r="586" spans="1:20" s="115" customFormat="1" ht="20.100000000000001" hidden="1" customHeight="1">
      <c r="A586" s="312"/>
      <c r="B586" s="313"/>
      <c r="C586" s="312"/>
      <c r="D586" s="312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T586" s="127"/>
    </row>
    <row r="587" spans="1:20" s="115" customFormat="1" ht="20.100000000000001" hidden="1" customHeight="1">
      <c r="A587" s="312"/>
      <c r="B587" s="313"/>
      <c r="C587" s="312"/>
      <c r="D587" s="312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T587" s="127"/>
    </row>
    <row r="588" spans="1:20" s="115" customFormat="1" ht="20.100000000000001" hidden="1" customHeight="1">
      <c r="A588" s="312"/>
      <c r="B588" s="313"/>
      <c r="C588" s="312"/>
      <c r="D588" s="312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T588" s="127"/>
    </row>
    <row r="589" spans="1:20" s="115" customFormat="1" ht="20.100000000000001" hidden="1" customHeight="1">
      <c r="A589" s="312"/>
      <c r="B589" s="313"/>
      <c r="C589" s="312"/>
      <c r="D589" s="312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T589" s="127"/>
    </row>
    <row r="590" spans="1:20" s="115" customFormat="1" ht="20.100000000000001" hidden="1" customHeight="1">
      <c r="A590" s="312"/>
      <c r="B590" s="313"/>
      <c r="C590" s="312"/>
      <c r="D590" s="312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T590" s="127"/>
    </row>
    <row r="591" spans="1:20" s="115" customFormat="1" ht="20.100000000000001" hidden="1" customHeight="1">
      <c r="A591" s="312"/>
      <c r="B591" s="313"/>
      <c r="C591" s="312"/>
      <c r="D591" s="312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T591" s="127"/>
    </row>
    <row r="592" spans="1:20" s="115" customFormat="1" ht="20.100000000000001" hidden="1" customHeight="1">
      <c r="A592" s="312"/>
      <c r="B592" s="313"/>
      <c r="C592" s="312"/>
      <c r="D592" s="312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T592" s="127"/>
    </row>
    <row r="593" spans="1:55" s="115" customFormat="1" ht="20.100000000000001" hidden="1" customHeight="1">
      <c r="A593" s="312"/>
      <c r="B593" s="313"/>
      <c r="C593" s="312"/>
      <c r="D593" s="312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T593" s="127"/>
    </row>
    <row r="594" spans="1:55" s="115" customFormat="1" ht="20.100000000000001" hidden="1" customHeight="1">
      <c r="A594" s="312"/>
      <c r="B594" s="313"/>
      <c r="C594" s="312"/>
      <c r="D594" s="312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T594" s="127"/>
    </row>
    <row r="595" spans="1:55" s="115" customFormat="1" ht="20.100000000000001" hidden="1" customHeight="1">
      <c r="A595" s="312"/>
      <c r="B595" s="313"/>
      <c r="C595" s="312"/>
      <c r="D595" s="312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T595" s="127"/>
    </row>
    <row r="596" spans="1:55" s="115" customFormat="1" ht="20.100000000000001" hidden="1" customHeight="1">
      <c r="A596" s="312"/>
      <c r="B596" s="313"/>
      <c r="C596" s="312"/>
      <c r="D596" s="312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T596" s="127"/>
    </row>
    <row r="597" spans="1:55" s="115" customFormat="1" ht="20.100000000000001" hidden="1" customHeight="1">
      <c r="A597" s="312"/>
      <c r="B597" s="313"/>
      <c r="C597" s="312"/>
      <c r="D597" s="312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T597" s="127"/>
    </row>
    <row r="598" spans="1:55" s="115" customFormat="1" ht="20.100000000000001" hidden="1" customHeight="1">
      <c r="A598" s="312"/>
      <c r="B598" s="313"/>
      <c r="C598" s="312"/>
      <c r="D598" s="312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T598" s="127"/>
    </row>
    <row r="599" spans="1:55" s="115" customFormat="1" ht="20.100000000000001" hidden="1" customHeight="1">
      <c r="A599" s="312"/>
      <c r="B599" s="313"/>
      <c r="C599" s="312"/>
      <c r="D599" s="312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T599" s="127"/>
    </row>
    <row r="600" spans="1:55" s="115" customFormat="1" ht="20.100000000000001" hidden="1" customHeight="1">
      <c r="A600" s="312"/>
      <c r="B600" s="313"/>
      <c r="C600" s="312"/>
      <c r="D600" s="312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T600" s="127"/>
    </row>
    <row r="601" spans="1:55" s="115" customFormat="1" ht="20.100000000000001" hidden="1" customHeight="1">
      <c r="A601" s="312"/>
      <c r="B601" s="313"/>
      <c r="C601" s="312"/>
      <c r="D601" s="312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T601" s="127"/>
    </row>
    <row r="602" spans="1:55" s="115" customFormat="1" ht="20.100000000000001" hidden="1" customHeight="1">
      <c r="A602" s="312"/>
      <c r="B602" s="313"/>
      <c r="C602" s="312"/>
      <c r="D602" s="312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T602" s="127"/>
    </row>
    <row r="603" spans="1:55" s="115" customFormat="1" ht="20.100000000000001" hidden="1" customHeight="1">
      <c r="A603" s="312"/>
      <c r="B603" s="313"/>
      <c r="C603" s="312"/>
      <c r="D603" s="312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T603" s="127"/>
    </row>
    <row r="604" spans="1:55" s="115" customFormat="1" ht="20.100000000000001" hidden="1" customHeight="1">
      <c r="A604" s="312"/>
      <c r="B604" s="313"/>
      <c r="C604" s="312"/>
      <c r="D604" s="312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T604" s="127"/>
    </row>
    <row r="605" spans="1:55" s="115" customFormat="1" ht="55.5" customHeight="1" thickTop="1" thickBot="1">
      <c r="A605" s="312"/>
      <c r="B605" s="313"/>
      <c r="C605" s="312"/>
      <c r="D605" s="312"/>
      <c r="E605" s="383"/>
      <c r="F605" s="128" t="s">
        <v>410</v>
      </c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T605" s="127"/>
    </row>
    <row r="606" spans="1:55" s="6" customFormat="1" ht="30" customHeight="1" thickTop="1">
      <c r="A606" s="311"/>
      <c r="B606" s="317"/>
      <c r="C606" s="311"/>
      <c r="D606" s="311"/>
      <c r="E606" s="399" t="s">
        <v>172</v>
      </c>
      <c r="F606" s="392"/>
      <c r="G606" s="408" t="s">
        <v>402</v>
      </c>
      <c r="H606" s="409"/>
      <c r="I606" s="409"/>
      <c r="J606" s="409"/>
      <c r="K606" s="409"/>
      <c r="L606" s="409"/>
      <c r="M606" s="409"/>
      <c r="N606" s="409"/>
      <c r="O606" s="409"/>
      <c r="P606" s="409"/>
      <c r="Q606" s="409"/>
      <c r="R606" s="410"/>
      <c r="S606" s="41"/>
      <c r="T606" s="160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</row>
    <row r="607" spans="1:55" ht="30" customHeight="1" thickBot="1">
      <c r="A607" s="312"/>
      <c r="B607" s="313"/>
      <c r="C607" s="312"/>
      <c r="D607" s="312"/>
      <c r="E607" s="400"/>
      <c r="F607" s="401"/>
      <c r="G607" s="102">
        <f t="shared" ref="G607:R607" si="85">G7</f>
        <v>0</v>
      </c>
      <c r="H607" s="91">
        <f t="shared" si="85"/>
        <v>0</v>
      </c>
      <c r="I607" s="97">
        <f t="shared" si="85"/>
        <v>0</v>
      </c>
      <c r="J607" s="91">
        <f t="shared" si="85"/>
        <v>0</v>
      </c>
      <c r="K607" s="100">
        <f t="shared" si="85"/>
        <v>0</v>
      </c>
      <c r="L607" s="91">
        <f t="shared" si="85"/>
        <v>0</v>
      </c>
      <c r="M607" s="91">
        <f t="shared" si="85"/>
        <v>0</v>
      </c>
      <c r="N607" s="91">
        <f t="shared" si="85"/>
        <v>0</v>
      </c>
      <c r="O607" s="91">
        <f t="shared" si="85"/>
        <v>0</v>
      </c>
      <c r="P607" s="91">
        <f t="shared" si="85"/>
        <v>0</v>
      </c>
      <c r="Q607" s="91">
        <f t="shared" si="85"/>
        <v>0</v>
      </c>
      <c r="R607" s="97">
        <f t="shared" si="85"/>
        <v>0</v>
      </c>
      <c r="T607" s="129"/>
    </row>
    <row r="608" spans="1:55" ht="24.95" hidden="1" customHeight="1" outlineLevel="1" thickTop="1" thickBot="1">
      <c r="A608" s="312"/>
      <c r="B608" s="313"/>
      <c r="C608" s="312"/>
      <c r="D608" s="312"/>
      <c r="E608" s="288"/>
      <c r="F608" s="123" t="s">
        <v>199</v>
      </c>
      <c r="G608" s="116"/>
      <c r="H608" s="117"/>
      <c r="I608" s="117"/>
      <c r="J608" s="117"/>
      <c r="K608" s="117"/>
      <c r="L608" s="117"/>
      <c r="M608" s="117"/>
      <c r="N608" s="116"/>
      <c r="O608" s="117"/>
      <c r="P608" s="117"/>
      <c r="Q608" s="117"/>
      <c r="R608" s="118"/>
      <c r="T608" s="129"/>
    </row>
    <row r="609" spans="1:55" ht="24.95" customHeight="1" collapsed="1" thickTop="1" thickBot="1">
      <c r="A609" s="312"/>
      <c r="B609" s="313"/>
      <c r="C609" s="312"/>
      <c r="D609" s="312"/>
      <c r="E609" s="300" t="s">
        <v>30</v>
      </c>
      <c r="F609" s="8" t="s">
        <v>58</v>
      </c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T609" s="129"/>
    </row>
    <row r="610" spans="1:55" ht="24.95" customHeight="1" thickTop="1">
      <c r="A610" s="312"/>
      <c r="B610" s="321" t="e">
        <f>SUM(G610:R610)-SUM(#REF!)</f>
        <v>#REF!</v>
      </c>
      <c r="C610" s="312"/>
      <c r="D610" s="312"/>
      <c r="E610" s="301" t="s">
        <v>38</v>
      </c>
      <c r="F610" s="359" t="s">
        <v>57</v>
      </c>
      <c r="G610" s="214">
        <f t="shared" ref="G610:R610" si="86">G484</f>
        <v>0</v>
      </c>
      <c r="H610" s="215">
        <f t="shared" si="86"/>
        <v>0</v>
      </c>
      <c r="I610" s="216">
        <f t="shared" si="86"/>
        <v>0</v>
      </c>
      <c r="J610" s="215">
        <f t="shared" si="86"/>
        <v>0</v>
      </c>
      <c r="K610" s="215">
        <f t="shared" si="86"/>
        <v>0</v>
      </c>
      <c r="L610" s="214">
        <f t="shared" si="86"/>
        <v>0</v>
      </c>
      <c r="M610" s="215">
        <f t="shared" si="86"/>
        <v>0</v>
      </c>
      <c r="N610" s="215">
        <f t="shared" si="86"/>
        <v>0</v>
      </c>
      <c r="O610" s="215">
        <f t="shared" si="86"/>
        <v>0</v>
      </c>
      <c r="P610" s="215">
        <f t="shared" si="86"/>
        <v>0</v>
      </c>
      <c r="Q610" s="215">
        <f t="shared" si="86"/>
        <v>0</v>
      </c>
      <c r="R610" s="215">
        <f t="shared" si="86"/>
        <v>0</v>
      </c>
      <c r="T610" s="129"/>
    </row>
    <row r="611" spans="1:55" ht="24.95" customHeight="1">
      <c r="A611" s="312"/>
      <c r="B611" s="321" t="e">
        <f>SUM(G611:R611)-SUM(#REF!)</f>
        <v>#REF!</v>
      </c>
      <c r="C611" s="312"/>
      <c r="D611" s="312"/>
      <c r="E611" s="302" t="s">
        <v>43</v>
      </c>
      <c r="F611" s="360" t="s">
        <v>54</v>
      </c>
      <c r="G611" s="217">
        <f>G612+G613+G614+G615+G616+G617+G618+G619+G620+G621</f>
        <v>0</v>
      </c>
      <c r="H611" s="192">
        <f t="shared" ref="H611:R611" si="87">H612+H613+H614+H615+H616+H617+H618+H619+H620+H621</f>
        <v>0</v>
      </c>
      <c r="I611" s="192">
        <f t="shared" si="87"/>
        <v>0</v>
      </c>
      <c r="J611" s="192">
        <f t="shared" si="87"/>
        <v>0</v>
      </c>
      <c r="K611" s="192">
        <f t="shared" si="87"/>
        <v>0</v>
      </c>
      <c r="L611" s="192">
        <f t="shared" si="87"/>
        <v>0</v>
      </c>
      <c r="M611" s="192">
        <f t="shared" si="87"/>
        <v>0</v>
      </c>
      <c r="N611" s="192">
        <f t="shared" si="87"/>
        <v>0</v>
      </c>
      <c r="O611" s="192">
        <f t="shared" si="87"/>
        <v>0</v>
      </c>
      <c r="P611" s="192">
        <f t="shared" si="87"/>
        <v>0</v>
      </c>
      <c r="Q611" s="192">
        <f t="shared" si="87"/>
        <v>0</v>
      </c>
      <c r="R611" s="192">
        <f t="shared" si="87"/>
        <v>0</v>
      </c>
      <c r="T611" s="129"/>
    </row>
    <row r="612" spans="1:55" ht="24.95" customHeight="1">
      <c r="A612" s="312"/>
      <c r="B612" s="321" t="e">
        <f>SUM(G612:R612)-SUM(#REF!)</f>
        <v>#REF!</v>
      </c>
      <c r="C612" s="312"/>
      <c r="D612" s="312"/>
      <c r="E612" s="34" t="s">
        <v>12</v>
      </c>
      <c r="F612" s="332" t="s">
        <v>85</v>
      </c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T612" s="129"/>
    </row>
    <row r="613" spans="1:55" ht="24.95" customHeight="1">
      <c r="A613" s="312"/>
      <c r="B613" s="321" t="e">
        <f>SUM(G613:R613)-SUM(#REF!)</f>
        <v>#REF!</v>
      </c>
      <c r="C613" s="312"/>
      <c r="D613" s="312"/>
      <c r="E613" s="34" t="s">
        <v>13</v>
      </c>
      <c r="F613" s="332" t="s">
        <v>124</v>
      </c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T613" s="129"/>
    </row>
    <row r="614" spans="1:55" ht="24.95" customHeight="1">
      <c r="A614" s="312"/>
      <c r="B614" s="321" t="e">
        <f>SUM(G614:R614)-SUM(#REF!)</f>
        <v>#REF!</v>
      </c>
      <c r="C614" s="312"/>
      <c r="D614" s="312"/>
      <c r="E614" s="34" t="s">
        <v>14</v>
      </c>
      <c r="F614" s="332" t="s">
        <v>91</v>
      </c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T614" s="129"/>
    </row>
    <row r="615" spans="1:55" ht="24.95" customHeight="1">
      <c r="A615" s="312"/>
      <c r="B615" s="321" t="e">
        <f>SUM(G615:R615)-SUM(#REF!)</f>
        <v>#REF!</v>
      </c>
      <c r="C615" s="312"/>
      <c r="D615" s="312"/>
      <c r="E615" s="34" t="s">
        <v>15</v>
      </c>
      <c r="F615" s="332" t="s">
        <v>92</v>
      </c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T615" s="129"/>
    </row>
    <row r="616" spans="1:55" ht="24.95" customHeight="1">
      <c r="A616" s="312"/>
      <c r="B616" s="321" t="e">
        <f>SUM(G616:R616)-SUM(#REF!)</f>
        <v>#REF!</v>
      </c>
      <c r="C616" s="312"/>
      <c r="D616" s="312"/>
      <c r="E616" s="34" t="s">
        <v>16</v>
      </c>
      <c r="F616" s="332" t="s">
        <v>93</v>
      </c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T616" s="129"/>
    </row>
    <row r="617" spans="1:55" ht="24.95" customHeight="1">
      <c r="A617" s="312"/>
      <c r="B617" s="321" t="e">
        <f>SUM(G617:R617)-SUM(#REF!)</f>
        <v>#REF!</v>
      </c>
      <c r="C617" s="312"/>
      <c r="D617" s="312"/>
      <c r="E617" s="34" t="s">
        <v>17</v>
      </c>
      <c r="F617" s="352" t="s">
        <v>94</v>
      </c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T617" s="129"/>
    </row>
    <row r="618" spans="1:55" ht="24.95" customHeight="1">
      <c r="A618" s="312"/>
      <c r="B618" s="321" t="e">
        <f>SUM(G618:R618)-SUM(#REF!)</f>
        <v>#REF!</v>
      </c>
      <c r="C618" s="312"/>
      <c r="D618" s="312"/>
      <c r="E618" s="34" t="s">
        <v>18</v>
      </c>
      <c r="F618" s="352" t="s">
        <v>95</v>
      </c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T618" s="129"/>
    </row>
    <row r="619" spans="1:55" ht="24.95" customHeight="1">
      <c r="A619" s="312"/>
      <c r="B619" s="321" t="e">
        <f>SUM(G619:R619)-SUM(#REF!)</f>
        <v>#REF!</v>
      </c>
      <c r="C619" s="312"/>
      <c r="D619" s="312"/>
      <c r="E619" s="34" t="s">
        <v>19</v>
      </c>
      <c r="F619" s="332" t="s">
        <v>345</v>
      </c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</row>
    <row r="620" spans="1:55" ht="24.95" customHeight="1">
      <c r="A620" s="312"/>
      <c r="B620" s="321" t="e">
        <f>SUM(G620:R620)-SUM(#REF!)</f>
        <v>#REF!</v>
      </c>
      <c r="C620" s="312"/>
      <c r="D620" s="312"/>
      <c r="E620" s="34" t="s">
        <v>24</v>
      </c>
      <c r="F620" s="352" t="s">
        <v>96</v>
      </c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</row>
    <row r="621" spans="1:55" ht="24.95" customHeight="1">
      <c r="A621" s="312"/>
      <c r="B621" s="321" t="e">
        <f>SUM(G621:R621)-SUM(#REF!)</f>
        <v>#REF!</v>
      </c>
      <c r="C621" s="312"/>
      <c r="D621" s="312"/>
      <c r="E621" s="196" t="s">
        <v>25</v>
      </c>
      <c r="F621" s="361" t="s">
        <v>209</v>
      </c>
      <c r="G621" s="161">
        <f>G622+G623+G624+G625+G626</f>
        <v>0</v>
      </c>
      <c r="H621" s="161">
        <f t="shared" ref="H621:R621" si="88">H622+H623+H624+H625+H626</f>
        <v>0</v>
      </c>
      <c r="I621" s="161">
        <f t="shared" si="88"/>
        <v>0</v>
      </c>
      <c r="J621" s="161">
        <f t="shared" si="88"/>
        <v>0</v>
      </c>
      <c r="K621" s="161">
        <f t="shared" si="88"/>
        <v>0</v>
      </c>
      <c r="L621" s="161">
        <f t="shared" si="88"/>
        <v>0</v>
      </c>
      <c r="M621" s="161">
        <f t="shared" si="88"/>
        <v>0</v>
      </c>
      <c r="N621" s="161">
        <f t="shared" si="88"/>
        <v>0</v>
      </c>
      <c r="O621" s="161">
        <f t="shared" si="88"/>
        <v>0</v>
      </c>
      <c r="P621" s="161">
        <f t="shared" si="88"/>
        <v>0</v>
      </c>
      <c r="Q621" s="161">
        <f t="shared" si="88"/>
        <v>0</v>
      </c>
      <c r="R621" s="161">
        <f t="shared" si="88"/>
        <v>0</v>
      </c>
    </row>
    <row r="622" spans="1:55" s="3" customFormat="1" ht="24.95" customHeight="1">
      <c r="A622" s="316"/>
      <c r="B622" s="322" t="e">
        <f>SUM(G622:R622)-SUM(#REF!)</f>
        <v>#REF!</v>
      </c>
      <c r="C622" s="316"/>
      <c r="D622" s="316"/>
      <c r="E622" s="71" t="s">
        <v>132</v>
      </c>
      <c r="F622" s="353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42"/>
      <c r="T622" s="13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</row>
    <row r="623" spans="1:55" s="3" customFormat="1" ht="24.95" customHeight="1">
      <c r="A623" s="316"/>
      <c r="B623" s="322" t="e">
        <f>SUM(G623:R623)-SUM(#REF!)</f>
        <v>#REF!</v>
      </c>
      <c r="C623" s="316"/>
      <c r="D623" s="316"/>
      <c r="E623" s="71" t="s">
        <v>134</v>
      </c>
      <c r="F623" s="353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42"/>
      <c r="T623" s="13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</row>
    <row r="624" spans="1:55" s="3" customFormat="1" ht="24.95" customHeight="1">
      <c r="A624" s="316"/>
      <c r="B624" s="322" t="e">
        <f>SUM(G624:R624)-SUM(#REF!)</f>
        <v>#REF!</v>
      </c>
      <c r="C624" s="316"/>
      <c r="D624" s="316"/>
      <c r="E624" s="71" t="s">
        <v>153</v>
      </c>
      <c r="F624" s="353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42"/>
      <c r="T624" s="13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</row>
    <row r="625" spans="1:55" s="3" customFormat="1" ht="24.95" customHeight="1">
      <c r="A625" s="316"/>
      <c r="B625" s="322" t="e">
        <f>SUM(G625:R625)-SUM(#REF!)</f>
        <v>#REF!</v>
      </c>
      <c r="C625" s="316"/>
      <c r="D625" s="316"/>
      <c r="E625" s="71" t="s">
        <v>155</v>
      </c>
      <c r="F625" s="353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42"/>
      <c r="T625" s="13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</row>
    <row r="626" spans="1:55" s="3" customFormat="1" ht="24.95" customHeight="1">
      <c r="A626" s="316"/>
      <c r="B626" s="322" t="e">
        <f>SUM(G626:R626)-SUM(#REF!)</f>
        <v>#REF!</v>
      </c>
      <c r="C626" s="316"/>
      <c r="D626" s="316"/>
      <c r="E626" s="71" t="s">
        <v>156</v>
      </c>
      <c r="F626" s="353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42"/>
      <c r="T626" s="13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</row>
    <row r="627" spans="1:55" ht="24.95" customHeight="1" thickBot="1">
      <c r="A627" s="312"/>
      <c r="B627" s="321" t="e">
        <f>SUM(G627:R627)-SUM(#REF!)</f>
        <v>#REF!</v>
      </c>
      <c r="C627" s="312"/>
      <c r="D627" s="312"/>
      <c r="E627" s="303" t="s">
        <v>44</v>
      </c>
      <c r="F627" s="362" t="s">
        <v>351</v>
      </c>
      <c r="G627" s="166">
        <f>G610+G611</f>
        <v>0</v>
      </c>
      <c r="H627" s="165">
        <f t="shared" ref="H627:R627" si="89">H610+H611</f>
        <v>0</v>
      </c>
      <c r="I627" s="165">
        <f t="shared" si="89"/>
        <v>0</v>
      </c>
      <c r="J627" s="165">
        <f t="shared" si="89"/>
        <v>0</v>
      </c>
      <c r="K627" s="165">
        <f t="shared" si="89"/>
        <v>0</v>
      </c>
      <c r="L627" s="165">
        <f t="shared" si="89"/>
        <v>0</v>
      </c>
      <c r="M627" s="165">
        <f t="shared" si="89"/>
        <v>0</v>
      </c>
      <c r="N627" s="165">
        <f t="shared" si="89"/>
        <v>0</v>
      </c>
      <c r="O627" s="165">
        <f t="shared" si="89"/>
        <v>0</v>
      </c>
      <c r="P627" s="165">
        <f t="shared" si="89"/>
        <v>0</v>
      </c>
      <c r="Q627" s="165">
        <f t="shared" si="89"/>
        <v>0</v>
      </c>
      <c r="R627" s="167">
        <f t="shared" si="89"/>
        <v>0</v>
      </c>
    </row>
    <row r="628" spans="1:55" ht="30" customHeight="1" thickTop="1" thickBot="1">
      <c r="A628" s="312"/>
      <c r="B628" s="321" t="e">
        <f>SUM(G628:R628)-SUM(#REF!)</f>
        <v>#REF!</v>
      </c>
      <c r="C628" s="312"/>
      <c r="D628" s="312"/>
      <c r="E628" s="304" t="s">
        <v>31</v>
      </c>
      <c r="F628" s="363" t="s">
        <v>59</v>
      </c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110"/>
    </row>
    <row r="629" spans="1:55" ht="24.95" customHeight="1" thickTop="1">
      <c r="A629" s="312"/>
      <c r="B629" s="321" t="e">
        <f>SUM(G629:R629)-SUM(#REF!)</f>
        <v>#REF!</v>
      </c>
      <c r="C629" s="312"/>
      <c r="D629" s="312"/>
      <c r="E629" s="301" t="s">
        <v>38</v>
      </c>
      <c r="F629" s="364" t="s">
        <v>55</v>
      </c>
      <c r="G629" s="214">
        <f>G630+G631+G632+G640</f>
        <v>0</v>
      </c>
      <c r="H629" s="214">
        <f t="shared" ref="H629:R629" si="90">H630+H631+H632+H640</f>
        <v>0</v>
      </c>
      <c r="I629" s="214">
        <f t="shared" si="90"/>
        <v>0</v>
      </c>
      <c r="J629" s="214">
        <f t="shared" si="90"/>
        <v>0</v>
      </c>
      <c r="K629" s="214">
        <f t="shared" si="90"/>
        <v>0</v>
      </c>
      <c r="L629" s="214">
        <f t="shared" si="90"/>
        <v>0</v>
      </c>
      <c r="M629" s="214">
        <f t="shared" si="90"/>
        <v>0</v>
      </c>
      <c r="N629" s="214">
        <f t="shared" si="90"/>
        <v>0</v>
      </c>
      <c r="O629" s="214">
        <f t="shared" si="90"/>
        <v>0</v>
      </c>
      <c r="P629" s="214">
        <f t="shared" si="90"/>
        <v>0</v>
      </c>
      <c r="Q629" s="214">
        <f t="shared" si="90"/>
        <v>0</v>
      </c>
      <c r="R629" s="214">
        <f t="shared" si="90"/>
        <v>0</v>
      </c>
    </row>
    <row r="630" spans="1:55" ht="24.95" customHeight="1">
      <c r="A630" s="312"/>
      <c r="B630" s="321" t="e">
        <f>SUM(G630:R630)-SUM(#REF!)</f>
        <v>#REF!</v>
      </c>
      <c r="C630" s="312"/>
      <c r="D630" s="312"/>
      <c r="E630" s="34" t="s">
        <v>12</v>
      </c>
      <c r="F630" s="352" t="s">
        <v>97</v>
      </c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</row>
    <row r="631" spans="1:55" ht="24.95" customHeight="1">
      <c r="A631" s="312"/>
      <c r="B631" s="321"/>
      <c r="C631" s="312"/>
      <c r="D631" s="312"/>
      <c r="E631" s="34" t="s">
        <v>13</v>
      </c>
      <c r="F631" s="352" t="s">
        <v>392</v>
      </c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</row>
    <row r="632" spans="1:55" ht="24.95" customHeight="1">
      <c r="A632" s="312"/>
      <c r="B632" s="321" t="e">
        <f>SUM(G632:R632)-SUM(#REF!)</f>
        <v>#REF!</v>
      </c>
      <c r="C632" s="312"/>
      <c r="D632" s="312"/>
      <c r="E632" s="196" t="s">
        <v>14</v>
      </c>
      <c r="F632" s="356" t="s">
        <v>98</v>
      </c>
      <c r="G632" s="161">
        <f>G633+G634</f>
        <v>0</v>
      </c>
      <c r="H632" s="161">
        <f t="shared" ref="H632:R632" si="91">H633+H634</f>
        <v>0</v>
      </c>
      <c r="I632" s="161">
        <f t="shared" si="91"/>
        <v>0</v>
      </c>
      <c r="J632" s="161">
        <f t="shared" si="91"/>
        <v>0</v>
      </c>
      <c r="K632" s="161">
        <f t="shared" si="91"/>
        <v>0</v>
      </c>
      <c r="L632" s="161">
        <f t="shared" si="91"/>
        <v>0</v>
      </c>
      <c r="M632" s="161">
        <f t="shared" si="91"/>
        <v>0</v>
      </c>
      <c r="N632" s="161">
        <f t="shared" si="91"/>
        <v>0</v>
      </c>
      <c r="O632" s="161">
        <f t="shared" si="91"/>
        <v>0</v>
      </c>
      <c r="P632" s="161">
        <f t="shared" si="91"/>
        <v>0</v>
      </c>
      <c r="Q632" s="161">
        <f t="shared" si="91"/>
        <v>0</v>
      </c>
      <c r="R632" s="161">
        <f t="shared" si="91"/>
        <v>0</v>
      </c>
    </row>
    <row r="633" spans="1:55" ht="24.95" customHeight="1">
      <c r="A633" s="312"/>
      <c r="B633" s="321"/>
      <c r="C633" s="312"/>
      <c r="D633" s="312"/>
      <c r="E633" s="34" t="s">
        <v>132</v>
      </c>
      <c r="F633" s="332" t="s">
        <v>387</v>
      </c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</row>
    <row r="634" spans="1:55" ht="24.95" customHeight="1">
      <c r="A634" s="312"/>
      <c r="B634" s="321"/>
      <c r="C634" s="312"/>
      <c r="D634" s="312"/>
      <c r="E634" s="196" t="s">
        <v>134</v>
      </c>
      <c r="F634" s="356" t="s">
        <v>388</v>
      </c>
      <c r="G634" s="161">
        <f>G635+G636+G637+G638+G639</f>
        <v>0</v>
      </c>
      <c r="H634" s="161">
        <f t="shared" ref="H634:R634" si="92">H635+H636+H637+H638+H639</f>
        <v>0</v>
      </c>
      <c r="I634" s="161">
        <f t="shared" si="92"/>
        <v>0</v>
      </c>
      <c r="J634" s="161">
        <f t="shared" si="92"/>
        <v>0</v>
      </c>
      <c r="K634" s="161">
        <f t="shared" si="92"/>
        <v>0</v>
      </c>
      <c r="L634" s="161">
        <f t="shared" si="92"/>
        <v>0</v>
      </c>
      <c r="M634" s="161">
        <f t="shared" si="92"/>
        <v>0</v>
      </c>
      <c r="N634" s="161">
        <f t="shared" si="92"/>
        <v>0</v>
      </c>
      <c r="O634" s="161">
        <f t="shared" si="92"/>
        <v>0</v>
      </c>
      <c r="P634" s="161">
        <f t="shared" si="92"/>
        <v>0</v>
      </c>
      <c r="Q634" s="161">
        <f t="shared" si="92"/>
        <v>0</v>
      </c>
      <c r="R634" s="161">
        <f t="shared" si="92"/>
        <v>0</v>
      </c>
    </row>
    <row r="635" spans="1:55" s="3" customFormat="1" ht="24.95" customHeight="1">
      <c r="A635" s="316"/>
      <c r="B635" s="322"/>
      <c r="C635" s="316"/>
      <c r="D635" s="316"/>
      <c r="E635" s="71" t="s">
        <v>29</v>
      </c>
      <c r="F635" s="346" t="s">
        <v>382</v>
      </c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42"/>
      <c r="T635" s="13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</row>
    <row r="636" spans="1:55" s="3" customFormat="1" ht="24.95" customHeight="1">
      <c r="A636" s="316"/>
      <c r="B636" s="322"/>
      <c r="C636" s="316"/>
      <c r="D636" s="316"/>
      <c r="E636" s="71" t="s">
        <v>29</v>
      </c>
      <c r="F636" s="346" t="s">
        <v>383</v>
      </c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42"/>
      <c r="T636" s="13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</row>
    <row r="637" spans="1:55" s="3" customFormat="1" ht="24.95" customHeight="1">
      <c r="A637" s="316"/>
      <c r="B637" s="322"/>
      <c r="C637" s="316"/>
      <c r="D637" s="316"/>
      <c r="E637" s="71" t="s">
        <v>29</v>
      </c>
      <c r="F637" s="346" t="s">
        <v>384</v>
      </c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42"/>
      <c r="T637" s="13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</row>
    <row r="638" spans="1:55" s="3" customFormat="1" ht="24.95" customHeight="1">
      <c r="A638" s="316"/>
      <c r="B638" s="322"/>
      <c r="C638" s="316"/>
      <c r="D638" s="316"/>
      <c r="E638" s="71" t="s">
        <v>29</v>
      </c>
      <c r="F638" s="346" t="s">
        <v>385</v>
      </c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42"/>
      <c r="T638" s="13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</row>
    <row r="639" spans="1:55" s="3" customFormat="1" ht="24.95" customHeight="1">
      <c r="A639" s="316"/>
      <c r="B639" s="322"/>
      <c r="C639" s="316"/>
      <c r="D639" s="316"/>
      <c r="E639" s="71" t="s">
        <v>29</v>
      </c>
      <c r="F639" s="346" t="s">
        <v>386</v>
      </c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42"/>
      <c r="T639" s="13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</row>
    <row r="640" spans="1:55" ht="24.95" customHeight="1">
      <c r="A640" s="312"/>
      <c r="B640" s="321" t="e">
        <f>SUM(G640:R640)-SUM(#REF!)</f>
        <v>#REF!</v>
      </c>
      <c r="C640" s="312"/>
      <c r="D640" s="312"/>
      <c r="E640" s="34" t="s">
        <v>15</v>
      </c>
      <c r="F640" s="332" t="s">
        <v>99</v>
      </c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T640" s="129"/>
    </row>
    <row r="641" spans="1:55" ht="24.95" customHeight="1">
      <c r="A641" s="312"/>
      <c r="B641" s="321" t="e">
        <f>SUM(G641:R641)-SUM(#REF!)</f>
        <v>#REF!</v>
      </c>
      <c r="C641" s="312"/>
      <c r="D641" s="312"/>
      <c r="E641" s="298" t="s">
        <v>43</v>
      </c>
      <c r="F641" s="201" t="s">
        <v>56</v>
      </c>
      <c r="G641" s="217">
        <f>G642+G643+G644+G649</f>
        <v>0</v>
      </c>
      <c r="H641" s="217">
        <f t="shared" ref="H641:R641" si="93">H642+H643+H644+H649</f>
        <v>0</v>
      </c>
      <c r="I641" s="217">
        <f t="shared" si="93"/>
        <v>0</v>
      </c>
      <c r="J641" s="217">
        <f t="shared" si="93"/>
        <v>0</v>
      </c>
      <c r="K641" s="217">
        <f t="shared" si="93"/>
        <v>0</v>
      </c>
      <c r="L641" s="217">
        <f t="shared" si="93"/>
        <v>0</v>
      </c>
      <c r="M641" s="217">
        <f t="shared" si="93"/>
        <v>0</v>
      </c>
      <c r="N641" s="217">
        <f t="shared" si="93"/>
        <v>0</v>
      </c>
      <c r="O641" s="217">
        <f t="shared" si="93"/>
        <v>0</v>
      </c>
      <c r="P641" s="217">
        <f t="shared" si="93"/>
        <v>0</v>
      </c>
      <c r="Q641" s="217">
        <f t="shared" si="93"/>
        <v>0</v>
      </c>
      <c r="R641" s="217">
        <f t="shared" si="93"/>
        <v>0</v>
      </c>
      <c r="T641" s="129"/>
    </row>
    <row r="642" spans="1:55" ht="24.95" customHeight="1">
      <c r="A642" s="312"/>
      <c r="B642" s="321" t="e">
        <f>SUM(G642:R642)-SUM(#REF!)</f>
        <v>#REF!</v>
      </c>
      <c r="C642" s="312"/>
      <c r="D642" s="312"/>
      <c r="E642" s="34" t="s">
        <v>12</v>
      </c>
      <c r="F642" s="332" t="s">
        <v>100</v>
      </c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T642" s="129"/>
    </row>
    <row r="643" spans="1:55" ht="30" customHeight="1">
      <c r="A643" s="312"/>
      <c r="B643" s="321"/>
      <c r="C643" s="312"/>
      <c r="D643" s="312"/>
      <c r="E643" s="34" t="s">
        <v>13</v>
      </c>
      <c r="F643" s="332" t="s">
        <v>389</v>
      </c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T643" s="129"/>
    </row>
    <row r="644" spans="1:55" ht="24.95" customHeight="1">
      <c r="A644" s="312"/>
      <c r="B644" s="321" t="e">
        <f>SUM(G644:R644)-SUM(#REF!)</f>
        <v>#REF!</v>
      </c>
      <c r="C644" s="312"/>
      <c r="D644" s="312"/>
      <c r="E644" s="196" t="s">
        <v>14</v>
      </c>
      <c r="F644" s="356" t="s">
        <v>101</v>
      </c>
      <c r="G644" s="161">
        <f>G645+G646</f>
        <v>0</v>
      </c>
      <c r="H644" s="161">
        <f t="shared" ref="H644:R644" si="94">H645+H646</f>
        <v>0</v>
      </c>
      <c r="I644" s="161">
        <f t="shared" si="94"/>
        <v>0</v>
      </c>
      <c r="J644" s="161">
        <f t="shared" si="94"/>
        <v>0</v>
      </c>
      <c r="K644" s="161">
        <f t="shared" si="94"/>
        <v>0</v>
      </c>
      <c r="L644" s="161">
        <f t="shared" si="94"/>
        <v>0</v>
      </c>
      <c r="M644" s="161">
        <f t="shared" si="94"/>
        <v>0</v>
      </c>
      <c r="N644" s="161">
        <f t="shared" si="94"/>
        <v>0</v>
      </c>
      <c r="O644" s="161">
        <f t="shared" si="94"/>
        <v>0</v>
      </c>
      <c r="P644" s="161">
        <f t="shared" si="94"/>
        <v>0</v>
      </c>
      <c r="Q644" s="161">
        <f t="shared" si="94"/>
        <v>0</v>
      </c>
      <c r="R644" s="161">
        <f t="shared" si="94"/>
        <v>0</v>
      </c>
      <c r="T644" s="129"/>
    </row>
    <row r="645" spans="1:55" ht="24.95" customHeight="1">
      <c r="A645" s="312"/>
      <c r="B645" s="321"/>
      <c r="C645" s="312"/>
      <c r="D645" s="312"/>
      <c r="E645" s="34" t="s">
        <v>132</v>
      </c>
      <c r="F645" s="332" t="s">
        <v>380</v>
      </c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T645" s="129"/>
    </row>
    <row r="646" spans="1:55" ht="24.95" customHeight="1">
      <c r="A646" s="312"/>
      <c r="B646" s="321"/>
      <c r="C646" s="312"/>
      <c r="D646" s="312"/>
      <c r="E646" s="196" t="s">
        <v>134</v>
      </c>
      <c r="F646" s="356" t="s">
        <v>381</v>
      </c>
      <c r="G646" s="161">
        <f>G647+G648</f>
        <v>0</v>
      </c>
      <c r="H646" s="161">
        <f t="shared" ref="H646:R646" si="95">H647+H648</f>
        <v>0</v>
      </c>
      <c r="I646" s="161">
        <f t="shared" si="95"/>
        <v>0</v>
      </c>
      <c r="J646" s="161">
        <f t="shared" si="95"/>
        <v>0</v>
      </c>
      <c r="K646" s="161">
        <f t="shared" si="95"/>
        <v>0</v>
      </c>
      <c r="L646" s="161">
        <f t="shared" si="95"/>
        <v>0</v>
      </c>
      <c r="M646" s="161">
        <f t="shared" si="95"/>
        <v>0</v>
      </c>
      <c r="N646" s="161">
        <f t="shared" si="95"/>
        <v>0</v>
      </c>
      <c r="O646" s="161">
        <f t="shared" si="95"/>
        <v>0</v>
      </c>
      <c r="P646" s="161">
        <f t="shared" si="95"/>
        <v>0</v>
      </c>
      <c r="Q646" s="161">
        <f t="shared" si="95"/>
        <v>0</v>
      </c>
      <c r="R646" s="161">
        <f t="shared" si="95"/>
        <v>0</v>
      </c>
      <c r="T646" s="129"/>
    </row>
    <row r="647" spans="1:55" s="3" customFormat="1" ht="24.95" customHeight="1">
      <c r="A647" s="316"/>
      <c r="B647" s="322"/>
      <c r="C647" s="316"/>
      <c r="D647" s="316"/>
      <c r="E647" s="71" t="s">
        <v>29</v>
      </c>
      <c r="F647" s="346" t="s">
        <v>390</v>
      </c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42"/>
      <c r="T647" s="131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</row>
    <row r="648" spans="1:55" s="3" customFormat="1" ht="24.95" customHeight="1">
      <c r="A648" s="316"/>
      <c r="B648" s="322"/>
      <c r="C648" s="316"/>
      <c r="D648" s="316"/>
      <c r="E648" s="324" t="s">
        <v>29</v>
      </c>
      <c r="F648" s="346" t="s">
        <v>390</v>
      </c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42"/>
      <c r="T648" s="131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</row>
    <row r="649" spans="1:55" ht="24.95" customHeight="1">
      <c r="A649" s="312"/>
      <c r="B649" s="321" t="e">
        <f>SUM(G649:R649)-SUM(#REF!)</f>
        <v>#REF!</v>
      </c>
      <c r="C649" s="312"/>
      <c r="D649" s="312"/>
      <c r="E649" s="34" t="s">
        <v>15</v>
      </c>
      <c r="F649" s="332" t="s">
        <v>102</v>
      </c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T649" s="129"/>
    </row>
    <row r="650" spans="1:55" ht="20.100000000000001" customHeight="1" thickBot="1">
      <c r="A650" s="312"/>
      <c r="B650" s="321" t="e">
        <f>SUM(G650:R650)-SUM(#REF!)</f>
        <v>#REF!</v>
      </c>
      <c r="C650" s="312"/>
      <c r="D650" s="312"/>
      <c r="E650" s="305" t="s">
        <v>44</v>
      </c>
      <c r="F650" s="365" t="s">
        <v>346</v>
      </c>
      <c r="G650" s="218">
        <f>G629-G641</f>
        <v>0</v>
      </c>
      <c r="H650" s="194">
        <f t="shared" ref="H650:R650" si="96">H629-H641</f>
        <v>0</v>
      </c>
      <c r="I650" s="194">
        <f t="shared" si="96"/>
        <v>0</v>
      </c>
      <c r="J650" s="194">
        <f t="shared" si="96"/>
        <v>0</v>
      </c>
      <c r="K650" s="194">
        <f t="shared" si="96"/>
        <v>0</v>
      </c>
      <c r="L650" s="194">
        <f t="shared" si="96"/>
        <v>0</v>
      </c>
      <c r="M650" s="194">
        <f t="shared" si="96"/>
        <v>0</v>
      </c>
      <c r="N650" s="194">
        <f t="shared" si="96"/>
        <v>0</v>
      </c>
      <c r="O650" s="194">
        <f t="shared" si="96"/>
        <v>0</v>
      </c>
      <c r="P650" s="194">
        <f t="shared" si="96"/>
        <v>0</v>
      </c>
      <c r="Q650" s="194">
        <f t="shared" si="96"/>
        <v>0</v>
      </c>
      <c r="R650" s="194">
        <f t="shared" si="96"/>
        <v>0</v>
      </c>
      <c r="T650" s="129"/>
    </row>
    <row r="651" spans="1:55" ht="24.95" customHeight="1" thickTop="1" thickBot="1">
      <c r="A651" s="312"/>
      <c r="B651" s="321" t="e">
        <f>SUM(G651:R651)-SUM(#REF!)</f>
        <v>#REF!</v>
      </c>
      <c r="C651" s="312"/>
      <c r="D651" s="312"/>
      <c r="E651" s="304" t="s">
        <v>32</v>
      </c>
      <c r="F651" s="363" t="s">
        <v>60</v>
      </c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T651" s="129"/>
    </row>
    <row r="652" spans="1:55" ht="24.95" customHeight="1" thickTop="1">
      <c r="A652" s="312"/>
      <c r="B652" s="321" t="e">
        <f>SUM(G652:R652)-SUM(#REF!)</f>
        <v>#REF!</v>
      </c>
      <c r="C652" s="312"/>
      <c r="D652" s="312"/>
      <c r="E652" s="301" t="s">
        <v>38</v>
      </c>
      <c r="F652" s="366" t="s">
        <v>55</v>
      </c>
      <c r="G652" s="219">
        <f>G653+G654+G655+G656</f>
        <v>0</v>
      </c>
      <c r="H652" s="215">
        <f t="shared" ref="H652:R652" si="97">H653+H654+H655+H656</f>
        <v>0</v>
      </c>
      <c r="I652" s="216">
        <f t="shared" si="97"/>
        <v>0</v>
      </c>
      <c r="J652" s="215">
        <f t="shared" si="97"/>
        <v>0</v>
      </c>
      <c r="K652" s="215">
        <f t="shared" si="97"/>
        <v>0</v>
      </c>
      <c r="L652" s="214">
        <f t="shared" si="97"/>
        <v>0</v>
      </c>
      <c r="M652" s="215">
        <f t="shared" si="97"/>
        <v>0</v>
      </c>
      <c r="N652" s="215">
        <f t="shared" si="97"/>
        <v>0</v>
      </c>
      <c r="O652" s="215">
        <f t="shared" si="97"/>
        <v>0</v>
      </c>
      <c r="P652" s="215">
        <f t="shared" si="97"/>
        <v>0</v>
      </c>
      <c r="Q652" s="215">
        <f t="shared" si="97"/>
        <v>0</v>
      </c>
      <c r="R652" s="215">
        <f t="shared" si="97"/>
        <v>0</v>
      </c>
      <c r="T652" s="129"/>
    </row>
    <row r="653" spans="1:55" ht="24.95" customHeight="1">
      <c r="A653" s="312"/>
      <c r="B653" s="321" t="e">
        <f>SUM(G653:R653)-SUM(#REF!)</f>
        <v>#REF!</v>
      </c>
      <c r="C653" s="312"/>
      <c r="D653" s="312"/>
      <c r="E653" s="34" t="s">
        <v>12</v>
      </c>
      <c r="F653" s="332" t="s">
        <v>103</v>
      </c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T653" s="129"/>
    </row>
    <row r="654" spans="1:55" ht="24.95" customHeight="1">
      <c r="A654" s="312"/>
      <c r="B654" s="321" t="e">
        <f>SUM(G654:R654)-SUM(#REF!)</f>
        <v>#REF!</v>
      </c>
      <c r="C654" s="312"/>
      <c r="D654" s="312"/>
      <c r="E654" s="34" t="s">
        <v>13</v>
      </c>
      <c r="F654" s="332" t="s">
        <v>104</v>
      </c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T654" s="129"/>
    </row>
    <row r="655" spans="1:55" ht="24.95" customHeight="1">
      <c r="A655" s="312"/>
      <c r="B655" s="321" t="e">
        <f>SUM(G655:R655)-SUM(#REF!)</f>
        <v>#REF!</v>
      </c>
      <c r="C655" s="312"/>
      <c r="D655" s="312"/>
      <c r="E655" s="34" t="s">
        <v>14</v>
      </c>
      <c r="F655" s="332" t="s">
        <v>105</v>
      </c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T655" s="129"/>
    </row>
    <row r="656" spans="1:55" ht="24.95" customHeight="1">
      <c r="A656" s="312"/>
      <c r="B656" s="321" t="e">
        <f>SUM(G656:R656)-SUM(#REF!)</f>
        <v>#REF!</v>
      </c>
      <c r="C656" s="312"/>
      <c r="D656" s="312"/>
      <c r="E656" s="34" t="s">
        <v>15</v>
      </c>
      <c r="F656" s="332" t="s">
        <v>106</v>
      </c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T656" s="129"/>
    </row>
    <row r="657" spans="1:55" ht="24.95" customHeight="1">
      <c r="A657" s="312"/>
      <c r="B657" s="321" t="e">
        <f>SUM(G657:R657)-SUM(#REF!)</f>
        <v>#REF!</v>
      </c>
      <c r="C657" s="312"/>
      <c r="D657" s="312"/>
      <c r="E657" s="298" t="s">
        <v>43</v>
      </c>
      <c r="F657" s="201" t="s">
        <v>56</v>
      </c>
      <c r="G657" s="217">
        <f>G658+G659+G660+G661+G662+G663+G664+G665+G666</f>
        <v>0</v>
      </c>
      <c r="H657" s="217">
        <f t="shared" ref="H657:R657" si="98">H658+H659+H660+H661+H662+H663+H664+H665+H666</f>
        <v>0</v>
      </c>
      <c r="I657" s="217">
        <f t="shared" si="98"/>
        <v>0</v>
      </c>
      <c r="J657" s="217">
        <f t="shared" si="98"/>
        <v>0</v>
      </c>
      <c r="K657" s="217">
        <f t="shared" si="98"/>
        <v>0</v>
      </c>
      <c r="L657" s="217">
        <f t="shared" si="98"/>
        <v>0</v>
      </c>
      <c r="M657" s="217">
        <f t="shared" si="98"/>
        <v>0</v>
      </c>
      <c r="N657" s="217">
        <f t="shared" si="98"/>
        <v>0</v>
      </c>
      <c r="O657" s="217">
        <f t="shared" si="98"/>
        <v>0</v>
      </c>
      <c r="P657" s="217">
        <f t="shared" si="98"/>
        <v>0</v>
      </c>
      <c r="Q657" s="217">
        <f t="shared" si="98"/>
        <v>0</v>
      </c>
      <c r="R657" s="217">
        <f t="shared" si="98"/>
        <v>0</v>
      </c>
      <c r="T657" s="129"/>
    </row>
    <row r="658" spans="1:55" ht="24.95" customHeight="1">
      <c r="A658" s="312"/>
      <c r="B658" s="321" t="e">
        <f>SUM(G658:R658)-SUM(#REF!)</f>
        <v>#REF!</v>
      </c>
      <c r="C658" s="312"/>
      <c r="D658" s="312"/>
      <c r="E658" s="34" t="s">
        <v>12</v>
      </c>
      <c r="F658" s="332" t="s">
        <v>107</v>
      </c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T658" s="129"/>
    </row>
    <row r="659" spans="1:55" ht="24.95" customHeight="1">
      <c r="A659" s="312"/>
      <c r="B659" s="321" t="e">
        <f>SUM(G659:R659)-SUM(#REF!)</f>
        <v>#REF!</v>
      </c>
      <c r="C659" s="312"/>
      <c r="D659" s="312"/>
      <c r="E659" s="34" t="s">
        <v>13</v>
      </c>
      <c r="F659" s="332" t="s">
        <v>347</v>
      </c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T659" s="129"/>
    </row>
    <row r="660" spans="1:55" ht="24.95" customHeight="1">
      <c r="A660" s="312"/>
      <c r="B660" s="321" t="e">
        <f>SUM(G660:R660)-SUM(#REF!)</f>
        <v>#REF!</v>
      </c>
      <c r="C660" s="312"/>
      <c r="D660" s="312"/>
      <c r="E660" s="34" t="s">
        <v>14</v>
      </c>
      <c r="F660" s="332" t="s">
        <v>391</v>
      </c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T660" s="129"/>
    </row>
    <row r="661" spans="1:55" ht="24.95" customHeight="1">
      <c r="A661" s="312"/>
      <c r="B661" s="321" t="e">
        <f>SUM(G661:R661)-SUM(#REF!)</f>
        <v>#REF!</v>
      </c>
      <c r="C661" s="312"/>
      <c r="D661" s="312"/>
      <c r="E661" s="34" t="s">
        <v>15</v>
      </c>
      <c r="F661" s="332" t="s">
        <v>108</v>
      </c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T661" s="129"/>
    </row>
    <row r="662" spans="1:55" ht="24.95" customHeight="1">
      <c r="A662" s="312"/>
      <c r="B662" s="321" t="e">
        <f>SUM(G662:R662)-SUM(#REF!)</f>
        <v>#REF!</v>
      </c>
      <c r="C662" s="312"/>
      <c r="D662" s="312"/>
      <c r="E662" s="34" t="s">
        <v>16</v>
      </c>
      <c r="F662" s="334" t="s">
        <v>109</v>
      </c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T662" s="150"/>
    </row>
    <row r="663" spans="1:55" ht="24.95" customHeight="1">
      <c r="A663" s="312"/>
      <c r="B663" s="321" t="e">
        <f>SUM(G663:R663)-SUM(#REF!)</f>
        <v>#REF!</v>
      </c>
      <c r="C663" s="312"/>
      <c r="D663" s="312"/>
      <c r="E663" s="34" t="s">
        <v>17</v>
      </c>
      <c r="F663" s="332" t="s">
        <v>110</v>
      </c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T663" s="150"/>
    </row>
    <row r="664" spans="1:55" ht="24.95" customHeight="1">
      <c r="A664" s="312"/>
      <c r="B664" s="321" t="e">
        <f>SUM(G664:R664)-SUM(#REF!)</f>
        <v>#REF!</v>
      </c>
      <c r="C664" s="312"/>
      <c r="D664" s="312"/>
      <c r="E664" s="34" t="s">
        <v>18</v>
      </c>
      <c r="F664" s="332" t="s">
        <v>348</v>
      </c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T664" s="150"/>
    </row>
    <row r="665" spans="1:55" ht="24.95" customHeight="1">
      <c r="A665" s="312"/>
      <c r="B665" s="321" t="e">
        <f>SUM(G665:R665)-SUM(#REF!)</f>
        <v>#REF!</v>
      </c>
      <c r="C665" s="312"/>
      <c r="D665" s="312"/>
      <c r="E665" s="34" t="s">
        <v>19</v>
      </c>
      <c r="F665" s="332" t="s">
        <v>111</v>
      </c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T665" s="150"/>
    </row>
    <row r="666" spans="1:55" ht="24.95" customHeight="1">
      <c r="A666" s="312"/>
      <c r="B666" s="321" t="e">
        <f>SUM(G666:R666)-SUM(#REF!)</f>
        <v>#REF!</v>
      </c>
      <c r="C666" s="312"/>
      <c r="D666" s="312"/>
      <c r="E666" s="34" t="s">
        <v>24</v>
      </c>
      <c r="F666" s="332" t="s">
        <v>112</v>
      </c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T666" s="150"/>
    </row>
    <row r="667" spans="1:55" ht="24.95" customHeight="1" thickBot="1">
      <c r="A667" s="312"/>
      <c r="B667" s="321" t="e">
        <f>SUM(G667:R667)-SUM(#REF!)</f>
        <v>#REF!</v>
      </c>
      <c r="C667" s="312"/>
      <c r="D667" s="312"/>
      <c r="E667" s="306" t="s">
        <v>44</v>
      </c>
      <c r="F667" s="362" t="s">
        <v>349</v>
      </c>
      <c r="G667" s="165">
        <f>G652-G657</f>
        <v>0</v>
      </c>
      <c r="H667" s="165">
        <f t="shared" ref="H667:R667" si="99">H652-H657</f>
        <v>0</v>
      </c>
      <c r="I667" s="220">
        <f t="shared" si="99"/>
        <v>0</v>
      </c>
      <c r="J667" s="220">
        <f t="shared" si="99"/>
        <v>0</v>
      </c>
      <c r="K667" s="165">
        <f t="shared" si="99"/>
        <v>0</v>
      </c>
      <c r="L667" s="165">
        <f t="shared" si="99"/>
        <v>0</v>
      </c>
      <c r="M667" s="165">
        <f t="shared" si="99"/>
        <v>0</v>
      </c>
      <c r="N667" s="165">
        <f t="shared" si="99"/>
        <v>0</v>
      </c>
      <c r="O667" s="165">
        <f t="shared" si="99"/>
        <v>0</v>
      </c>
      <c r="P667" s="165">
        <f t="shared" si="99"/>
        <v>0</v>
      </c>
      <c r="Q667" s="165">
        <f t="shared" si="99"/>
        <v>0</v>
      </c>
      <c r="R667" s="167">
        <f t="shared" si="99"/>
        <v>0</v>
      </c>
      <c r="T667" s="150"/>
    </row>
    <row r="668" spans="1:55" ht="24.95" customHeight="1" thickTop="1">
      <c r="A668" s="312"/>
      <c r="B668" s="321" t="e">
        <f>SUM(G668:R668)-SUM(#REF!)</f>
        <v>#REF!</v>
      </c>
      <c r="C668" s="312"/>
      <c r="D668" s="312"/>
      <c r="E668" s="307" t="s">
        <v>33</v>
      </c>
      <c r="F668" s="367" t="s">
        <v>125</v>
      </c>
      <c r="G668" s="221">
        <f t="shared" ref="G668:R668" si="100">G667+G650+G627</f>
        <v>0</v>
      </c>
      <c r="H668" s="222">
        <f t="shared" si="100"/>
        <v>0</v>
      </c>
      <c r="I668" s="223">
        <f t="shared" si="100"/>
        <v>0</v>
      </c>
      <c r="J668" s="224">
        <f t="shared" si="100"/>
        <v>0</v>
      </c>
      <c r="K668" s="222">
        <f t="shared" si="100"/>
        <v>0</v>
      </c>
      <c r="L668" s="225">
        <f t="shared" si="100"/>
        <v>0</v>
      </c>
      <c r="M668" s="222">
        <f t="shared" si="100"/>
        <v>0</v>
      </c>
      <c r="N668" s="222">
        <f t="shared" si="100"/>
        <v>0</v>
      </c>
      <c r="O668" s="222">
        <f t="shared" si="100"/>
        <v>0</v>
      </c>
      <c r="P668" s="222">
        <f t="shared" si="100"/>
        <v>0</v>
      </c>
      <c r="Q668" s="222">
        <f t="shared" si="100"/>
        <v>0</v>
      </c>
      <c r="R668" s="226">
        <f t="shared" si="100"/>
        <v>0</v>
      </c>
      <c r="T668" s="151"/>
    </row>
    <row r="669" spans="1:55" ht="24.95" customHeight="1">
      <c r="A669" s="312"/>
      <c r="B669" s="321" t="e">
        <f>SUM(G669:R669)-SUM(#REF!)</f>
        <v>#REF!</v>
      </c>
      <c r="C669" s="312"/>
      <c r="D669" s="312"/>
      <c r="E669" s="308" t="s">
        <v>34</v>
      </c>
      <c r="F669" s="368" t="s">
        <v>350</v>
      </c>
      <c r="G669" s="227" t="e">
        <f>#REF!-G673</f>
        <v>#REF!</v>
      </c>
      <c r="H669" s="227" t="e">
        <f>#REF!-#REF!</f>
        <v>#REF!</v>
      </c>
      <c r="I669" s="227" t="e">
        <f>#REF!-#REF!</f>
        <v>#REF!</v>
      </c>
      <c r="J669" s="227" t="e">
        <f>#REF!-#REF!</f>
        <v>#REF!</v>
      </c>
      <c r="K669" s="227" t="e">
        <f>#REF!-#REF!</f>
        <v>#REF!</v>
      </c>
      <c r="L669" s="227" t="e">
        <f>#REF!-#REF!</f>
        <v>#REF!</v>
      </c>
      <c r="M669" s="227" t="e">
        <f>#REF!-#REF!</f>
        <v>#REF!</v>
      </c>
      <c r="N669" s="227" t="e">
        <f>#REF!-#REF!</f>
        <v>#REF!</v>
      </c>
      <c r="O669" s="227" t="e">
        <f>#REF!-#REF!</f>
        <v>#REF!</v>
      </c>
      <c r="P669" s="227" t="e">
        <f>#REF!-#REF!</f>
        <v>#REF!</v>
      </c>
      <c r="Q669" s="227" t="e">
        <f>#REF!-#REF!</f>
        <v>#REF!</v>
      </c>
      <c r="R669" s="227" t="e">
        <f>#REF!-#REF!</f>
        <v>#REF!</v>
      </c>
      <c r="T669" s="150"/>
    </row>
    <row r="670" spans="1:55" s="3" customFormat="1" ht="24.95" customHeight="1">
      <c r="A670" s="316"/>
      <c r="B670" s="322" t="e">
        <f>SUM(G670:R670)-SUM(#REF!)</f>
        <v>#REF!</v>
      </c>
      <c r="C670" s="316"/>
      <c r="D670" s="316"/>
      <c r="E670" s="77" t="s">
        <v>29</v>
      </c>
      <c r="F670" s="369" t="s">
        <v>113</v>
      </c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42"/>
      <c r="T670" s="15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</row>
    <row r="671" spans="1:55" s="1" customFormat="1" ht="24.95" customHeight="1">
      <c r="A671" s="318"/>
      <c r="B671" s="321" t="e">
        <f>SUM(G671:R671)-SUM(#REF!)</f>
        <v>#REF!</v>
      </c>
      <c r="C671" s="318"/>
      <c r="D671" s="318"/>
      <c r="E671" s="308" t="s">
        <v>35</v>
      </c>
      <c r="F671" s="368" t="s">
        <v>61</v>
      </c>
      <c r="G671" s="165">
        <f>G673</f>
        <v>0</v>
      </c>
      <c r="H671" s="165" t="e">
        <f>G672</f>
        <v>#REF!</v>
      </c>
      <c r="I671" s="165" t="e">
        <f t="shared" ref="I671:R671" si="101">H672</f>
        <v>#REF!</v>
      </c>
      <c r="J671" s="165" t="e">
        <f t="shared" si="101"/>
        <v>#REF!</v>
      </c>
      <c r="K671" s="165" t="e">
        <f t="shared" si="101"/>
        <v>#REF!</v>
      </c>
      <c r="L671" s="165" t="e">
        <f t="shared" si="101"/>
        <v>#REF!</v>
      </c>
      <c r="M671" s="165" t="e">
        <f t="shared" si="101"/>
        <v>#REF!</v>
      </c>
      <c r="N671" s="165" t="e">
        <f t="shared" si="101"/>
        <v>#REF!</v>
      </c>
      <c r="O671" s="165" t="e">
        <f t="shared" si="101"/>
        <v>#REF!</v>
      </c>
      <c r="P671" s="165" t="e">
        <f t="shared" si="101"/>
        <v>#REF!</v>
      </c>
      <c r="Q671" s="165" t="e">
        <f t="shared" si="101"/>
        <v>#REF!</v>
      </c>
      <c r="R671" s="165" t="e">
        <f t="shared" si="101"/>
        <v>#REF!</v>
      </c>
      <c r="S671" s="44"/>
      <c r="T671" s="23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</row>
    <row r="672" spans="1:55" ht="24.95" customHeight="1" thickBot="1">
      <c r="A672" s="312"/>
      <c r="B672" s="321" t="e">
        <f>SUM(G672:R672)-SUM(#REF!)</f>
        <v>#REF!</v>
      </c>
      <c r="C672" s="312"/>
      <c r="D672" s="312"/>
      <c r="E672" s="309" t="s">
        <v>36</v>
      </c>
      <c r="F672" s="370" t="s">
        <v>62</v>
      </c>
      <c r="G672" s="194" t="e">
        <f>G671+G669</f>
        <v>#REF!</v>
      </c>
      <c r="H672" s="194" t="e">
        <f t="shared" ref="H672:R672" si="102">H671+H669</f>
        <v>#REF!</v>
      </c>
      <c r="I672" s="194" t="e">
        <f t="shared" si="102"/>
        <v>#REF!</v>
      </c>
      <c r="J672" s="194" t="e">
        <f t="shared" si="102"/>
        <v>#REF!</v>
      </c>
      <c r="K672" s="194" t="e">
        <f t="shared" si="102"/>
        <v>#REF!</v>
      </c>
      <c r="L672" s="194" t="e">
        <f t="shared" si="102"/>
        <v>#REF!</v>
      </c>
      <c r="M672" s="194" t="e">
        <f t="shared" si="102"/>
        <v>#REF!</v>
      </c>
      <c r="N672" s="194" t="e">
        <f t="shared" si="102"/>
        <v>#REF!</v>
      </c>
      <c r="O672" s="194" t="e">
        <f t="shared" si="102"/>
        <v>#REF!</v>
      </c>
      <c r="P672" s="194" t="e">
        <f t="shared" si="102"/>
        <v>#REF!</v>
      </c>
      <c r="Q672" s="194" t="e">
        <f t="shared" si="102"/>
        <v>#REF!</v>
      </c>
      <c r="R672" s="195" t="e">
        <f t="shared" si="102"/>
        <v>#REF!</v>
      </c>
      <c r="T672" s="151"/>
    </row>
    <row r="673" spans="1:20" s="115" customFormat="1" ht="24.95" customHeight="1" thickTop="1">
      <c r="A673" s="312"/>
      <c r="B673" s="313" t="e">
        <f>SUM(G673:R673)-SUM(#REF!)</f>
        <v>#REF!</v>
      </c>
      <c r="C673" s="312"/>
      <c r="D673" s="312"/>
      <c r="E673" s="127"/>
      <c r="F673" s="233" t="s">
        <v>61</v>
      </c>
      <c r="G673" s="264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T673" s="151"/>
    </row>
    <row r="674" spans="1:20" s="115" customFormat="1" ht="24.95" hidden="1" customHeight="1">
      <c r="A674" s="312"/>
      <c r="B674" s="313"/>
      <c r="C674" s="312"/>
      <c r="D674" s="312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T674" s="151"/>
    </row>
    <row r="675" spans="1:20" s="115" customFormat="1" ht="24.95" hidden="1" customHeight="1">
      <c r="A675" s="312"/>
      <c r="B675" s="313"/>
      <c r="C675" s="312"/>
      <c r="D675" s="312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T675" s="151"/>
    </row>
    <row r="676" spans="1:20" s="115" customFormat="1" ht="24.95" hidden="1" customHeight="1">
      <c r="A676" s="312"/>
      <c r="B676" s="313"/>
      <c r="C676" s="312"/>
      <c r="D676" s="312"/>
      <c r="E676" s="21"/>
      <c r="F676" s="76" t="s">
        <v>189</v>
      </c>
      <c r="G676" s="35" t="e">
        <f>IF(G677=G669,"ZGODA",G677-G669)</f>
        <v>#REF!</v>
      </c>
      <c r="H676" s="35" t="e">
        <f t="shared" ref="H676:R676" si="103">IF(H677=H669,"ZGODA",H677-H669)</f>
        <v>#REF!</v>
      </c>
      <c r="I676" s="35" t="e">
        <f t="shared" si="103"/>
        <v>#REF!</v>
      </c>
      <c r="J676" s="35" t="e">
        <f t="shared" si="103"/>
        <v>#REF!</v>
      </c>
      <c r="K676" s="35" t="e">
        <f t="shared" si="103"/>
        <v>#REF!</v>
      </c>
      <c r="L676" s="35" t="e">
        <f t="shared" si="103"/>
        <v>#REF!</v>
      </c>
      <c r="M676" s="35" t="e">
        <f t="shared" si="103"/>
        <v>#REF!</v>
      </c>
      <c r="N676" s="35" t="e">
        <f t="shared" si="103"/>
        <v>#REF!</v>
      </c>
      <c r="O676" s="35" t="e">
        <f t="shared" si="103"/>
        <v>#REF!</v>
      </c>
      <c r="P676" s="35" t="e">
        <f t="shared" si="103"/>
        <v>#REF!</v>
      </c>
      <c r="Q676" s="35" t="e">
        <f t="shared" si="103"/>
        <v>#REF!</v>
      </c>
      <c r="R676" s="35" t="e">
        <f t="shared" si="103"/>
        <v>#REF!</v>
      </c>
      <c r="T676" s="151"/>
    </row>
    <row r="677" spans="1:20" s="115" customFormat="1" ht="24.95" hidden="1" customHeight="1">
      <c r="A677" s="312"/>
      <c r="B677" s="313"/>
      <c r="C677" s="312"/>
      <c r="D677" s="312"/>
      <c r="E677" s="86" t="s">
        <v>118</v>
      </c>
      <c r="F677" s="23" t="s">
        <v>119</v>
      </c>
      <c r="G677" s="24" t="e">
        <f>(G671-G672)*$G$683</f>
        <v>#REF!</v>
      </c>
      <c r="H677" s="24" t="e">
        <f t="shared" ref="H677:R677" si="104">(H671-H672)*$G$683</f>
        <v>#REF!</v>
      </c>
      <c r="I677" s="24" t="e">
        <f t="shared" si="104"/>
        <v>#REF!</v>
      </c>
      <c r="J677" s="24" t="e">
        <f t="shared" si="104"/>
        <v>#REF!</v>
      </c>
      <c r="K677" s="24" t="e">
        <f t="shared" si="104"/>
        <v>#REF!</v>
      </c>
      <c r="L677" s="24" t="e">
        <f t="shared" si="104"/>
        <v>#REF!</v>
      </c>
      <c r="M677" s="24" t="e">
        <f t="shared" si="104"/>
        <v>#REF!</v>
      </c>
      <c r="N677" s="24" t="e">
        <f t="shared" si="104"/>
        <v>#REF!</v>
      </c>
      <c r="O677" s="24" t="e">
        <f t="shared" si="104"/>
        <v>#REF!</v>
      </c>
      <c r="P677" s="24" t="e">
        <f t="shared" si="104"/>
        <v>#REF!</v>
      </c>
      <c r="Q677" s="24" t="e">
        <f t="shared" si="104"/>
        <v>#REF!</v>
      </c>
      <c r="R677" s="24" t="e">
        <f t="shared" si="104"/>
        <v>#REF!</v>
      </c>
      <c r="T677" s="151"/>
    </row>
    <row r="678" spans="1:20" s="115" customFormat="1" ht="24.95" hidden="1" customHeight="1">
      <c r="A678" s="312"/>
      <c r="B678" s="313"/>
      <c r="C678" s="312"/>
      <c r="D678" s="312"/>
      <c r="E678" s="26"/>
      <c r="F678" s="27" t="s">
        <v>190</v>
      </c>
      <c r="G678" s="85" t="e">
        <f>IF(G668=G669-G670,"ZGODA",G668-G669+G670)</f>
        <v>#REF!</v>
      </c>
      <c r="H678" s="85" t="e">
        <f t="shared" ref="H678:R678" si="105">IF(H668=H669-H670,"ZGODA",H668-H669+H670)</f>
        <v>#REF!</v>
      </c>
      <c r="I678" s="85" t="e">
        <f t="shared" si="105"/>
        <v>#REF!</v>
      </c>
      <c r="J678" s="85" t="e">
        <f t="shared" si="105"/>
        <v>#REF!</v>
      </c>
      <c r="K678" s="85" t="e">
        <f t="shared" si="105"/>
        <v>#REF!</v>
      </c>
      <c r="L678" s="85" t="e">
        <f t="shared" si="105"/>
        <v>#REF!</v>
      </c>
      <c r="M678" s="85" t="e">
        <f t="shared" si="105"/>
        <v>#REF!</v>
      </c>
      <c r="N678" s="85" t="e">
        <f t="shared" si="105"/>
        <v>#REF!</v>
      </c>
      <c r="O678" s="85" t="e">
        <f t="shared" si="105"/>
        <v>#REF!</v>
      </c>
      <c r="P678" s="85" t="e">
        <f t="shared" si="105"/>
        <v>#REF!</v>
      </c>
      <c r="Q678" s="85" t="e">
        <f t="shared" si="105"/>
        <v>#REF!</v>
      </c>
      <c r="R678" s="85" t="e">
        <f t="shared" si="105"/>
        <v>#REF!</v>
      </c>
      <c r="T678" s="151"/>
    </row>
    <row r="679" spans="1:20" s="115" customFormat="1" ht="24.95" hidden="1" customHeight="1">
      <c r="A679" s="312"/>
      <c r="B679" s="313"/>
      <c r="C679" s="312"/>
      <c r="D679" s="312"/>
      <c r="E679" s="87" t="s">
        <v>118</v>
      </c>
      <c r="F679" s="28" t="e">
        <f>#REF!</f>
        <v>#REF!</v>
      </c>
      <c r="G679" s="29">
        <f>G673</f>
        <v>0</v>
      </c>
      <c r="H679" s="29" t="e">
        <f>#REF!</f>
        <v>#REF!</v>
      </c>
      <c r="I679" s="29" t="e">
        <f>#REF!</f>
        <v>#REF!</v>
      </c>
      <c r="J679" s="29" t="e">
        <f>#REF!</f>
        <v>#REF!</v>
      </c>
      <c r="K679" s="29" t="e">
        <f>#REF!</f>
        <v>#REF!</v>
      </c>
      <c r="L679" s="29" t="e">
        <f>#REF!</f>
        <v>#REF!</v>
      </c>
      <c r="M679" s="29" t="e">
        <f>#REF!</f>
        <v>#REF!</v>
      </c>
      <c r="N679" s="29" t="e">
        <f>#REF!</f>
        <v>#REF!</v>
      </c>
      <c r="O679" s="29" t="e">
        <f>#REF!</f>
        <v>#REF!</v>
      </c>
      <c r="P679" s="29" t="e">
        <f>#REF!</f>
        <v>#REF!</v>
      </c>
      <c r="Q679" s="29" t="e">
        <f>#REF!</f>
        <v>#REF!</v>
      </c>
      <c r="R679" s="29" t="e">
        <f>#REF!</f>
        <v>#REF!</v>
      </c>
      <c r="T679" s="151"/>
    </row>
    <row r="680" spans="1:20" s="115" customFormat="1" ht="24.95" hidden="1" customHeight="1">
      <c r="A680" s="312"/>
      <c r="B680" s="313"/>
      <c r="C680" s="312"/>
      <c r="D680" s="312"/>
      <c r="E680" s="86" t="s">
        <v>118</v>
      </c>
      <c r="F680" s="30" t="e">
        <f>F679</f>
        <v>#REF!</v>
      </c>
      <c r="G680" s="24" t="e">
        <f>#REF!</f>
        <v>#REF!</v>
      </c>
      <c r="H680" s="24" t="e">
        <f>#REF!</f>
        <v>#REF!</v>
      </c>
      <c r="I680" s="24" t="e">
        <f>#REF!</f>
        <v>#REF!</v>
      </c>
      <c r="J680" s="24" t="e">
        <f>#REF!</f>
        <v>#REF!</v>
      </c>
      <c r="K680" s="24" t="e">
        <f>#REF!</f>
        <v>#REF!</v>
      </c>
      <c r="L680" s="24" t="e">
        <f>#REF!</f>
        <v>#REF!</v>
      </c>
      <c r="M680" s="24" t="e">
        <f>#REF!</f>
        <v>#REF!</v>
      </c>
      <c r="N680" s="24" t="e">
        <f>#REF!</f>
        <v>#REF!</v>
      </c>
      <c r="O680" s="24" t="e">
        <f>#REF!</f>
        <v>#REF!</v>
      </c>
      <c r="P680" s="24" t="e">
        <f>#REF!</f>
        <v>#REF!</v>
      </c>
      <c r="Q680" s="24" t="e">
        <f>#REF!</f>
        <v>#REF!</v>
      </c>
      <c r="R680" s="24" t="e">
        <f>#REF!</f>
        <v>#REF!</v>
      </c>
      <c r="T680" s="151"/>
    </row>
    <row r="681" spans="1:20" s="115" customFormat="1" ht="24.95" hidden="1" customHeight="1">
      <c r="A681" s="312"/>
      <c r="B681" s="313"/>
      <c r="C681" s="312"/>
      <c r="D681" s="312"/>
      <c r="E681" s="21"/>
      <c r="F681" s="31" t="s">
        <v>188</v>
      </c>
      <c r="G681" s="40" t="str">
        <f>IF(G679=G671,"ZGODA",G679-G671)</f>
        <v>ZGODA</v>
      </c>
      <c r="H681" s="40" t="e">
        <f t="shared" ref="H681:R682" si="106">IF(H679=H671,"ZGODA",H679-H671)</f>
        <v>#REF!</v>
      </c>
      <c r="I681" s="40" t="e">
        <f t="shared" si="106"/>
        <v>#REF!</v>
      </c>
      <c r="J681" s="40" t="e">
        <f t="shared" si="106"/>
        <v>#REF!</v>
      </c>
      <c r="K681" s="40" t="e">
        <f t="shared" si="106"/>
        <v>#REF!</v>
      </c>
      <c r="L681" s="40" t="e">
        <f t="shared" si="106"/>
        <v>#REF!</v>
      </c>
      <c r="M681" s="40" t="e">
        <f t="shared" si="106"/>
        <v>#REF!</v>
      </c>
      <c r="N681" s="40" t="e">
        <f t="shared" si="106"/>
        <v>#REF!</v>
      </c>
      <c r="O681" s="40" t="e">
        <f t="shared" si="106"/>
        <v>#REF!</v>
      </c>
      <c r="P681" s="40" t="e">
        <f t="shared" si="106"/>
        <v>#REF!</v>
      </c>
      <c r="Q681" s="40" t="e">
        <f t="shared" si="106"/>
        <v>#REF!</v>
      </c>
      <c r="R681" s="40" t="e">
        <f t="shared" si="106"/>
        <v>#REF!</v>
      </c>
      <c r="T681" s="151"/>
    </row>
    <row r="682" spans="1:20" s="115" customFormat="1" ht="24.95" hidden="1" customHeight="1">
      <c r="A682" s="312"/>
      <c r="B682" s="313"/>
      <c r="C682" s="312"/>
      <c r="D682" s="312"/>
      <c r="E682" s="21"/>
      <c r="F682" s="31" t="s">
        <v>187</v>
      </c>
      <c r="G682" s="40" t="e">
        <f>IF(G680=G672,"ZGODA",G680-G672)</f>
        <v>#REF!</v>
      </c>
      <c r="H682" s="40" t="e">
        <f t="shared" si="106"/>
        <v>#REF!</v>
      </c>
      <c r="I682" s="40" t="e">
        <f t="shared" si="106"/>
        <v>#REF!</v>
      </c>
      <c r="J682" s="40" t="e">
        <f t="shared" si="106"/>
        <v>#REF!</v>
      </c>
      <c r="K682" s="40" t="e">
        <f t="shared" si="106"/>
        <v>#REF!</v>
      </c>
      <c r="L682" s="40" t="e">
        <f t="shared" si="106"/>
        <v>#REF!</v>
      </c>
      <c r="M682" s="40" t="e">
        <f t="shared" si="106"/>
        <v>#REF!</v>
      </c>
      <c r="N682" s="40" t="e">
        <f t="shared" si="106"/>
        <v>#REF!</v>
      </c>
      <c r="O682" s="40" t="e">
        <f t="shared" si="106"/>
        <v>#REF!</v>
      </c>
      <c r="P682" s="40" t="e">
        <f t="shared" si="106"/>
        <v>#REF!</v>
      </c>
      <c r="Q682" s="40" t="e">
        <f t="shared" si="106"/>
        <v>#REF!</v>
      </c>
      <c r="R682" s="40" t="e">
        <f t="shared" si="106"/>
        <v>#REF!</v>
      </c>
      <c r="T682" s="151"/>
    </row>
    <row r="683" spans="1:20" s="115" customFormat="1" ht="24.95" hidden="1" customHeight="1">
      <c r="A683" s="312"/>
      <c r="B683" s="313"/>
      <c r="C683" s="312"/>
      <c r="D683" s="312"/>
      <c r="E683" s="22"/>
      <c r="F683" s="32"/>
      <c r="G683" s="25">
        <v>-1</v>
      </c>
      <c r="H683" s="33"/>
      <c r="I683" s="33"/>
      <c r="J683" s="33"/>
      <c r="K683" s="33"/>
      <c r="L683" s="18"/>
      <c r="M683" s="18"/>
      <c r="N683" s="18"/>
      <c r="O683" s="18"/>
      <c r="P683" s="18"/>
      <c r="Q683" s="18"/>
      <c r="R683" s="18"/>
      <c r="T683" s="151"/>
    </row>
    <row r="684" spans="1:20" ht="20.100000000000001" hidden="1" customHeight="1">
      <c r="A684" s="312"/>
      <c r="B684" s="313"/>
      <c r="C684" s="312"/>
      <c r="D684" s="312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T684" s="151"/>
    </row>
    <row r="685" spans="1:20" ht="20.100000000000001" hidden="1" customHeight="1">
      <c r="A685" s="312"/>
      <c r="B685" s="313"/>
      <c r="C685" s="312"/>
      <c r="D685" s="312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T685" s="151"/>
    </row>
    <row r="686" spans="1:20" ht="20.100000000000001" hidden="1" customHeight="1">
      <c r="A686" s="312"/>
      <c r="B686" s="313"/>
      <c r="C686" s="312"/>
      <c r="D686" s="312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T686" s="151"/>
    </row>
    <row r="687" spans="1:20" ht="20.100000000000001" hidden="1" customHeight="1">
      <c r="A687" s="312"/>
      <c r="B687" s="313"/>
      <c r="C687" s="312"/>
      <c r="D687" s="312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T687" s="151"/>
    </row>
    <row r="688" spans="1:20" ht="20.100000000000001" hidden="1" customHeight="1">
      <c r="A688" s="312"/>
      <c r="B688" s="313"/>
      <c r="C688" s="312"/>
      <c r="D688" s="312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T688" s="151"/>
    </row>
    <row r="689" spans="1:20" ht="20.100000000000001" hidden="1" customHeight="1">
      <c r="A689" s="312"/>
      <c r="B689" s="313"/>
      <c r="C689" s="312"/>
      <c r="D689" s="312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T689" s="151"/>
    </row>
    <row r="690" spans="1:20" ht="20.100000000000001" hidden="1" customHeight="1">
      <c r="A690" s="312"/>
      <c r="B690" s="313"/>
      <c r="C690" s="312"/>
      <c r="D690" s="312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T690" s="151"/>
    </row>
    <row r="691" spans="1:20" ht="20.100000000000001" hidden="1" customHeight="1">
      <c r="A691" s="312"/>
      <c r="B691" s="313"/>
      <c r="C691" s="312"/>
      <c r="D691" s="312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T691" s="151"/>
    </row>
    <row r="692" spans="1:20" ht="20.100000000000001" hidden="1" customHeight="1">
      <c r="A692" s="312"/>
      <c r="B692" s="313"/>
      <c r="C692" s="312"/>
      <c r="D692" s="312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T692" s="151"/>
    </row>
    <row r="693" spans="1:20" ht="20.100000000000001" hidden="1" customHeight="1">
      <c r="A693" s="312"/>
      <c r="B693" s="313"/>
      <c r="C693" s="312"/>
      <c r="D693" s="312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T693" s="151"/>
    </row>
    <row r="694" spans="1:20" ht="20.100000000000001" hidden="1" customHeight="1">
      <c r="A694" s="312"/>
      <c r="B694" s="313"/>
      <c r="C694" s="312"/>
      <c r="D694" s="312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T694" s="151"/>
    </row>
    <row r="695" spans="1:20" ht="20.100000000000001" hidden="1" customHeight="1">
      <c r="A695" s="312"/>
      <c r="B695" s="313"/>
      <c r="C695" s="312"/>
      <c r="D695" s="312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T695" s="151"/>
    </row>
    <row r="696" spans="1:20" ht="20.100000000000001" hidden="1" customHeight="1">
      <c r="A696" s="312"/>
      <c r="B696" s="313"/>
      <c r="C696" s="312"/>
      <c r="D696" s="312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T696" s="151"/>
    </row>
    <row r="697" spans="1:20" ht="20.100000000000001" hidden="1" customHeight="1">
      <c r="A697" s="312"/>
      <c r="B697" s="313"/>
      <c r="C697" s="312"/>
      <c r="D697" s="312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T697" s="151"/>
    </row>
    <row r="698" spans="1:20" ht="20.100000000000001" hidden="1" customHeight="1">
      <c r="A698" s="312"/>
      <c r="B698" s="313"/>
      <c r="C698" s="312"/>
      <c r="D698" s="312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T698" s="151"/>
    </row>
    <row r="699" spans="1:20" ht="20.100000000000001" hidden="1" customHeight="1">
      <c r="A699" s="312"/>
      <c r="B699" s="313"/>
      <c r="C699" s="312"/>
      <c r="D699" s="312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T699" s="151"/>
    </row>
    <row r="700" spans="1:20" ht="20.100000000000001" hidden="1" customHeight="1">
      <c r="A700" s="312"/>
      <c r="B700" s="313"/>
      <c r="C700" s="312"/>
      <c r="D700" s="312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T700" s="151"/>
    </row>
    <row r="701" spans="1:20" ht="20.100000000000001" hidden="1" customHeight="1">
      <c r="A701" s="312"/>
      <c r="B701" s="313"/>
      <c r="C701" s="312"/>
      <c r="D701" s="312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15"/>
      <c r="T701" s="151"/>
    </row>
    <row r="702" spans="1:20" ht="20.100000000000001" hidden="1" customHeight="1">
      <c r="A702" s="312"/>
      <c r="B702" s="313"/>
      <c r="C702" s="312"/>
      <c r="D702" s="312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15"/>
      <c r="T702" s="151"/>
    </row>
    <row r="703" spans="1:20" ht="20.100000000000001" hidden="1" customHeight="1">
      <c r="A703" s="312"/>
      <c r="B703" s="313"/>
      <c r="C703" s="312"/>
      <c r="D703" s="312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15"/>
      <c r="T703" s="151"/>
    </row>
    <row r="704" spans="1:20" ht="20.100000000000001" hidden="1" customHeight="1">
      <c r="A704" s="312"/>
      <c r="B704" s="313"/>
      <c r="C704" s="312"/>
      <c r="D704" s="312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15"/>
      <c r="T704" s="151"/>
    </row>
    <row r="705" spans="1:55" ht="57.75" customHeight="1" thickBot="1">
      <c r="A705" s="312"/>
      <c r="B705" s="313"/>
      <c r="C705" s="312"/>
      <c r="D705" s="312"/>
      <c r="E705" s="383"/>
      <c r="F705" s="128" t="s">
        <v>411</v>
      </c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T705" s="151"/>
    </row>
    <row r="706" spans="1:55" ht="30" customHeight="1" thickTop="1" thickBot="1">
      <c r="A706" s="312"/>
      <c r="B706" s="313"/>
      <c r="C706" s="312"/>
      <c r="D706" s="312"/>
      <c r="E706" s="395" t="s">
        <v>123</v>
      </c>
      <c r="F706" s="396"/>
      <c r="G706" s="408" t="s">
        <v>402</v>
      </c>
      <c r="H706" s="409"/>
      <c r="I706" s="409"/>
      <c r="J706" s="409"/>
      <c r="K706" s="409"/>
      <c r="L706" s="409"/>
      <c r="M706" s="409"/>
      <c r="N706" s="409"/>
      <c r="O706" s="409"/>
      <c r="P706" s="409"/>
      <c r="Q706" s="409"/>
      <c r="R706" s="410"/>
      <c r="T706" s="129"/>
    </row>
    <row r="707" spans="1:55" ht="30" customHeight="1" thickTop="1" thickBot="1">
      <c r="A707" s="312"/>
      <c r="B707" s="313"/>
      <c r="C707" s="312"/>
      <c r="D707" s="312"/>
      <c r="E707" s="397"/>
      <c r="F707" s="398"/>
      <c r="G707" s="99">
        <f t="shared" ref="G707:R707" si="107">G7</f>
        <v>0</v>
      </c>
      <c r="H707" s="92">
        <f t="shared" si="107"/>
        <v>0</v>
      </c>
      <c r="I707" s="98">
        <f t="shared" si="107"/>
        <v>0</v>
      </c>
      <c r="J707" s="92">
        <f t="shared" si="107"/>
        <v>0</v>
      </c>
      <c r="K707" s="93">
        <f t="shared" si="107"/>
        <v>0</v>
      </c>
      <c r="L707" s="92">
        <f t="shared" si="107"/>
        <v>0</v>
      </c>
      <c r="M707" s="92">
        <f t="shared" si="107"/>
        <v>0</v>
      </c>
      <c r="N707" s="92">
        <f t="shared" si="107"/>
        <v>0</v>
      </c>
      <c r="O707" s="92">
        <f t="shared" si="107"/>
        <v>0</v>
      </c>
      <c r="P707" s="92">
        <f t="shared" si="107"/>
        <v>0</v>
      </c>
      <c r="Q707" s="92">
        <f t="shared" si="107"/>
        <v>0</v>
      </c>
      <c r="R707" s="94">
        <f t="shared" si="107"/>
        <v>0</v>
      </c>
    </row>
    <row r="708" spans="1:55" ht="24.95" hidden="1" customHeight="1" thickTop="1" thickBot="1">
      <c r="A708" s="312"/>
      <c r="B708" s="313"/>
      <c r="C708" s="312"/>
      <c r="D708" s="312"/>
      <c r="E708" s="288"/>
      <c r="F708" s="123" t="s">
        <v>199</v>
      </c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8"/>
    </row>
    <row r="709" spans="1:55" s="6" customFormat="1" ht="24.95" customHeight="1" thickTop="1">
      <c r="A709" s="311"/>
      <c r="B709" s="321" t="e">
        <f>SUM(G709:R709)-SUM(#REF!)</f>
        <v>#REF!</v>
      </c>
      <c r="C709" s="311"/>
      <c r="D709" s="311"/>
      <c r="E709" s="81" t="s">
        <v>38</v>
      </c>
      <c r="F709" s="48" t="s">
        <v>129</v>
      </c>
      <c r="G709" s="52"/>
      <c r="H709" s="161">
        <f>G799</f>
        <v>0</v>
      </c>
      <c r="I709" s="161">
        <f t="shared" ref="I709:R709" si="108">H799</f>
        <v>0</v>
      </c>
      <c r="J709" s="161">
        <f t="shared" si="108"/>
        <v>0</v>
      </c>
      <c r="K709" s="161">
        <f t="shared" si="108"/>
        <v>0</v>
      </c>
      <c r="L709" s="161">
        <f t="shared" si="108"/>
        <v>0</v>
      </c>
      <c r="M709" s="161">
        <f t="shared" si="108"/>
        <v>0</v>
      </c>
      <c r="N709" s="161">
        <f t="shared" si="108"/>
        <v>0</v>
      </c>
      <c r="O709" s="161">
        <f t="shared" si="108"/>
        <v>0</v>
      </c>
      <c r="P709" s="161">
        <f t="shared" si="108"/>
        <v>0</v>
      </c>
      <c r="Q709" s="161">
        <f t="shared" si="108"/>
        <v>0</v>
      </c>
      <c r="R709" s="161">
        <f t="shared" si="108"/>
        <v>0</v>
      </c>
      <c r="S709" s="41"/>
      <c r="T709" s="160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</row>
    <row r="710" spans="1:55" s="3" customFormat="1" ht="24.95" customHeight="1">
      <c r="A710" s="316"/>
      <c r="B710" s="321" t="e">
        <f>SUM(G710:R710)-SUM(#REF!)</f>
        <v>#REF!</v>
      </c>
      <c r="C710" s="316"/>
      <c r="D710" s="316"/>
      <c r="E710" s="20" t="s">
        <v>29</v>
      </c>
      <c r="F710" s="12" t="s">
        <v>218</v>
      </c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113"/>
      <c r="S710" s="42"/>
      <c r="T710" s="13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</row>
    <row r="711" spans="1:55" s="3" customFormat="1" ht="24.95" customHeight="1">
      <c r="A711" s="316"/>
      <c r="B711" s="321" t="e">
        <f>SUM(G711:R711)-SUM(#REF!)</f>
        <v>#REF!</v>
      </c>
      <c r="C711" s="316"/>
      <c r="D711" s="316"/>
      <c r="E711" s="20" t="s">
        <v>29</v>
      </c>
      <c r="F711" s="12" t="s">
        <v>217</v>
      </c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113"/>
      <c r="S711" s="42"/>
      <c r="T711" s="13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</row>
    <row r="712" spans="1:55" s="6" customFormat="1" ht="24.95" customHeight="1">
      <c r="A712" s="311"/>
      <c r="B712" s="321" t="e">
        <f>SUM(G712:R712)-SUM(#REF!)</f>
        <v>#REF!</v>
      </c>
      <c r="C712" s="311"/>
      <c r="D712" s="311"/>
      <c r="E712" s="168" t="s">
        <v>130</v>
      </c>
      <c r="F712" s="106" t="s">
        <v>219</v>
      </c>
      <c r="G712" s="161">
        <f>G709+G710+G711</f>
        <v>0</v>
      </c>
      <c r="H712" s="161">
        <f t="shared" ref="H712:R712" si="109">H709+H710+H711</f>
        <v>0</v>
      </c>
      <c r="I712" s="161">
        <f t="shared" si="109"/>
        <v>0</v>
      </c>
      <c r="J712" s="161">
        <f t="shared" si="109"/>
        <v>0</v>
      </c>
      <c r="K712" s="161">
        <f t="shared" si="109"/>
        <v>0</v>
      </c>
      <c r="L712" s="161">
        <f t="shared" si="109"/>
        <v>0</v>
      </c>
      <c r="M712" s="161">
        <f t="shared" si="109"/>
        <v>0</v>
      </c>
      <c r="N712" s="161">
        <f t="shared" si="109"/>
        <v>0</v>
      </c>
      <c r="O712" s="161">
        <f t="shared" si="109"/>
        <v>0</v>
      </c>
      <c r="P712" s="161">
        <f t="shared" si="109"/>
        <v>0</v>
      </c>
      <c r="Q712" s="161">
        <f t="shared" si="109"/>
        <v>0</v>
      </c>
      <c r="R712" s="163">
        <f t="shared" si="109"/>
        <v>0</v>
      </c>
      <c r="S712" s="41"/>
      <c r="T712" s="159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</row>
    <row r="713" spans="1:55" s="6" customFormat="1" ht="24.95" customHeight="1">
      <c r="A713" s="311"/>
      <c r="B713" s="321" t="e">
        <f>SUM(G713:R713)-SUM(#REF!)</f>
        <v>#REF!</v>
      </c>
      <c r="C713" s="311"/>
      <c r="D713" s="311"/>
      <c r="E713" s="13" t="s">
        <v>12</v>
      </c>
      <c r="F713" s="9" t="s">
        <v>248</v>
      </c>
      <c r="G713" s="52"/>
      <c r="H713" s="161">
        <f>G719</f>
        <v>0</v>
      </c>
      <c r="I713" s="161">
        <f t="shared" ref="I713:R713" si="110">H719</f>
        <v>0</v>
      </c>
      <c r="J713" s="161">
        <f t="shared" si="110"/>
        <v>0</v>
      </c>
      <c r="K713" s="161">
        <f t="shared" si="110"/>
        <v>0</v>
      </c>
      <c r="L713" s="161">
        <f t="shared" si="110"/>
        <v>0</v>
      </c>
      <c r="M713" s="161">
        <f t="shared" si="110"/>
        <v>0</v>
      </c>
      <c r="N713" s="161">
        <f t="shared" si="110"/>
        <v>0</v>
      </c>
      <c r="O713" s="161">
        <f t="shared" si="110"/>
        <v>0</v>
      </c>
      <c r="P713" s="161">
        <f t="shared" si="110"/>
        <v>0</v>
      </c>
      <c r="Q713" s="161">
        <f t="shared" si="110"/>
        <v>0</v>
      </c>
      <c r="R713" s="163">
        <f t="shared" si="110"/>
        <v>0</v>
      </c>
      <c r="S713" s="41"/>
      <c r="T713" s="160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</row>
    <row r="714" spans="1:55" s="5" customFormat="1" ht="24.95" customHeight="1">
      <c r="A714" s="319"/>
      <c r="B714" s="321" t="e">
        <f>SUM(G714:R714)-SUM(#REF!)</f>
        <v>#REF!</v>
      </c>
      <c r="C714" s="319"/>
      <c r="D714" s="319"/>
      <c r="E714" s="310" t="s">
        <v>131</v>
      </c>
      <c r="F714" s="242" t="s">
        <v>235</v>
      </c>
      <c r="G714" s="192">
        <f>G715-G717</f>
        <v>0</v>
      </c>
      <c r="H714" s="192">
        <f t="shared" ref="H714:R714" si="111">H715-H717</f>
        <v>0</v>
      </c>
      <c r="I714" s="192">
        <f t="shared" si="111"/>
        <v>0</v>
      </c>
      <c r="J714" s="192">
        <f t="shared" si="111"/>
        <v>0</v>
      </c>
      <c r="K714" s="192">
        <f t="shared" si="111"/>
        <v>0</v>
      </c>
      <c r="L714" s="192">
        <f t="shared" si="111"/>
        <v>0</v>
      </c>
      <c r="M714" s="192">
        <f t="shared" si="111"/>
        <v>0</v>
      </c>
      <c r="N714" s="192">
        <f t="shared" si="111"/>
        <v>0</v>
      </c>
      <c r="O714" s="192">
        <f t="shared" si="111"/>
        <v>0</v>
      </c>
      <c r="P714" s="192">
        <f t="shared" si="111"/>
        <v>0</v>
      </c>
      <c r="Q714" s="192">
        <f t="shared" si="111"/>
        <v>0</v>
      </c>
      <c r="R714" s="193">
        <f t="shared" si="111"/>
        <v>0</v>
      </c>
      <c r="S714" s="43"/>
      <c r="T714" s="262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</row>
    <row r="715" spans="1:55" s="6" customFormat="1" ht="24.95" customHeight="1">
      <c r="A715" s="311"/>
      <c r="B715" s="321" t="e">
        <f>SUM(G715:R715)-SUM(#REF!)</f>
        <v>#REF!</v>
      </c>
      <c r="C715" s="311"/>
      <c r="D715" s="311"/>
      <c r="E715" s="168" t="s">
        <v>132</v>
      </c>
      <c r="F715" s="106" t="s">
        <v>133</v>
      </c>
      <c r="G715" s="161">
        <f>G716</f>
        <v>0</v>
      </c>
      <c r="H715" s="161">
        <f t="shared" ref="H715:R715" si="112">H716</f>
        <v>0</v>
      </c>
      <c r="I715" s="161">
        <f t="shared" si="112"/>
        <v>0</v>
      </c>
      <c r="J715" s="161">
        <f t="shared" si="112"/>
        <v>0</v>
      </c>
      <c r="K715" s="161">
        <f t="shared" si="112"/>
        <v>0</v>
      </c>
      <c r="L715" s="161">
        <f t="shared" si="112"/>
        <v>0</v>
      </c>
      <c r="M715" s="161">
        <f t="shared" si="112"/>
        <v>0</v>
      </c>
      <c r="N715" s="161">
        <f t="shared" si="112"/>
        <v>0</v>
      </c>
      <c r="O715" s="161">
        <f t="shared" si="112"/>
        <v>0</v>
      </c>
      <c r="P715" s="161">
        <f t="shared" si="112"/>
        <v>0</v>
      </c>
      <c r="Q715" s="161">
        <f t="shared" si="112"/>
        <v>0</v>
      </c>
      <c r="R715" s="163">
        <f t="shared" si="112"/>
        <v>0</v>
      </c>
      <c r="S715" s="41"/>
      <c r="T715" s="160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</row>
    <row r="716" spans="1:55" s="3" customFormat="1" ht="24.95" customHeight="1">
      <c r="A716" s="316"/>
      <c r="B716" s="321" t="e">
        <f>SUM(G716:R716)-SUM(#REF!)</f>
        <v>#REF!</v>
      </c>
      <c r="C716" s="316"/>
      <c r="D716" s="316"/>
      <c r="E716" s="20" t="s">
        <v>29</v>
      </c>
      <c r="F716" s="12" t="s">
        <v>210</v>
      </c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113"/>
      <c r="S716" s="42"/>
      <c r="T716" s="13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</row>
    <row r="717" spans="1:55" s="6" customFormat="1" ht="24.95" customHeight="1">
      <c r="A717" s="311"/>
      <c r="B717" s="321" t="e">
        <f>SUM(G717:R717)-SUM(#REF!)</f>
        <v>#REF!</v>
      </c>
      <c r="C717" s="311"/>
      <c r="D717" s="311"/>
      <c r="E717" s="168" t="s">
        <v>134</v>
      </c>
      <c r="F717" s="106" t="s">
        <v>146</v>
      </c>
      <c r="G717" s="161">
        <f>G718</f>
        <v>0</v>
      </c>
      <c r="H717" s="161">
        <f t="shared" ref="H717:R717" si="113">H718</f>
        <v>0</v>
      </c>
      <c r="I717" s="161">
        <f t="shared" si="113"/>
        <v>0</v>
      </c>
      <c r="J717" s="161">
        <f t="shared" si="113"/>
        <v>0</v>
      </c>
      <c r="K717" s="161">
        <f t="shared" si="113"/>
        <v>0</v>
      </c>
      <c r="L717" s="161">
        <f t="shared" si="113"/>
        <v>0</v>
      </c>
      <c r="M717" s="161">
        <f t="shared" si="113"/>
        <v>0</v>
      </c>
      <c r="N717" s="161">
        <f t="shared" si="113"/>
        <v>0</v>
      </c>
      <c r="O717" s="161">
        <f t="shared" si="113"/>
        <v>0</v>
      </c>
      <c r="P717" s="161">
        <f t="shared" si="113"/>
        <v>0</v>
      </c>
      <c r="Q717" s="161">
        <f t="shared" si="113"/>
        <v>0</v>
      </c>
      <c r="R717" s="163">
        <f t="shared" si="113"/>
        <v>0</v>
      </c>
      <c r="S717" s="41"/>
      <c r="T717" s="235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</row>
    <row r="718" spans="1:55" s="3" customFormat="1" ht="24.95" customHeight="1">
      <c r="A718" s="316"/>
      <c r="B718" s="321" t="e">
        <f>SUM(G718:R718)-SUM(#REF!)</f>
        <v>#REF!</v>
      </c>
      <c r="C718" s="316"/>
      <c r="D718" s="316"/>
      <c r="E718" s="20" t="s">
        <v>29</v>
      </c>
      <c r="F718" s="12" t="s">
        <v>211</v>
      </c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42"/>
      <c r="T718" s="15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</row>
    <row r="719" spans="1:55" s="1" customFormat="1" ht="24.95" customHeight="1">
      <c r="A719" s="318"/>
      <c r="B719" s="321" t="e">
        <f>SUM(G719:R719)-SUM(#REF!)</f>
        <v>#REF!</v>
      </c>
      <c r="C719" s="318"/>
      <c r="D719" s="318"/>
      <c r="E719" s="244" t="s">
        <v>135</v>
      </c>
      <c r="F719" s="164" t="s">
        <v>232</v>
      </c>
      <c r="G719" s="165">
        <f>G713+G714</f>
        <v>0</v>
      </c>
      <c r="H719" s="165">
        <f t="shared" ref="H719:R719" si="114">H713+H714</f>
        <v>0</v>
      </c>
      <c r="I719" s="165">
        <f t="shared" si="114"/>
        <v>0</v>
      </c>
      <c r="J719" s="165">
        <f t="shared" si="114"/>
        <v>0</v>
      </c>
      <c r="K719" s="165">
        <f t="shared" si="114"/>
        <v>0</v>
      </c>
      <c r="L719" s="165">
        <f t="shared" si="114"/>
        <v>0</v>
      </c>
      <c r="M719" s="165">
        <f t="shared" si="114"/>
        <v>0</v>
      </c>
      <c r="N719" s="165">
        <f t="shared" si="114"/>
        <v>0</v>
      </c>
      <c r="O719" s="165">
        <f t="shared" si="114"/>
        <v>0</v>
      </c>
      <c r="P719" s="165">
        <f t="shared" si="114"/>
        <v>0</v>
      </c>
      <c r="Q719" s="165">
        <f t="shared" si="114"/>
        <v>0</v>
      </c>
      <c r="R719" s="165">
        <f t="shared" si="114"/>
        <v>0</v>
      </c>
      <c r="S719" s="44"/>
      <c r="T719" s="23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</row>
    <row r="720" spans="1:55" s="6" customFormat="1" ht="24.95" customHeight="1" outlineLevel="1">
      <c r="A720" s="311"/>
      <c r="B720" s="321" t="e">
        <f>SUM(G720:R720)-SUM(#REF!)</f>
        <v>#REF!</v>
      </c>
      <c r="C720" s="311"/>
      <c r="D720" s="311"/>
      <c r="E720" s="13"/>
      <c r="F720" s="9" t="s">
        <v>249</v>
      </c>
      <c r="G720" s="52"/>
      <c r="H720" s="161">
        <f>G726</f>
        <v>0</v>
      </c>
      <c r="I720" s="161">
        <f t="shared" ref="I720:R720" si="115">H726</f>
        <v>0</v>
      </c>
      <c r="J720" s="161">
        <f t="shared" si="115"/>
        <v>0</v>
      </c>
      <c r="K720" s="161">
        <f t="shared" si="115"/>
        <v>0</v>
      </c>
      <c r="L720" s="161">
        <f t="shared" si="115"/>
        <v>0</v>
      </c>
      <c r="M720" s="161">
        <f t="shared" si="115"/>
        <v>0</v>
      </c>
      <c r="N720" s="161">
        <f t="shared" si="115"/>
        <v>0</v>
      </c>
      <c r="O720" s="161">
        <f t="shared" si="115"/>
        <v>0</v>
      </c>
      <c r="P720" s="161">
        <f t="shared" si="115"/>
        <v>0</v>
      </c>
      <c r="Q720" s="161">
        <f t="shared" si="115"/>
        <v>0</v>
      </c>
      <c r="R720" s="163">
        <f t="shared" si="115"/>
        <v>0</v>
      </c>
      <c r="S720" s="41"/>
      <c r="T720" s="235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</row>
    <row r="721" spans="1:55" s="5" customFormat="1" ht="24.95" customHeight="1" outlineLevel="1">
      <c r="A721" s="319"/>
      <c r="B721" s="321" t="e">
        <f>SUM(G721:R721)-SUM(#REF!)</f>
        <v>#REF!</v>
      </c>
      <c r="C721" s="319"/>
      <c r="D721" s="319"/>
      <c r="E721" s="310"/>
      <c r="F721" s="242" t="s">
        <v>234</v>
      </c>
      <c r="G721" s="192">
        <f>G722-G724</f>
        <v>0</v>
      </c>
      <c r="H721" s="192">
        <f t="shared" ref="H721:R721" si="116">H722-H724</f>
        <v>0</v>
      </c>
      <c r="I721" s="192">
        <f t="shared" si="116"/>
        <v>0</v>
      </c>
      <c r="J721" s="192">
        <f t="shared" si="116"/>
        <v>0</v>
      </c>
      <c r="K721" s="192">
        <f t="shared" si="116"/>
        <v>0</v>
      </c>
      <c r="L721" s="192">
        <f t="shared" si="116"/>
        <v>0</v>
      </c>
      <c r="M721" s="192">
        <f t="shared" si="116"/>
        <v>0</v>
      </c>
      <c r="N721" s="192">
        <f t="shared" si="116"/>
        <v>0</v>
      </c>
      <c r="O721" s="192">
        <f t="shared" si="116"/>
        <v>0</v>
      </c>
      <c r="P721" s="192">
        <f t="shared" si="116"/>
        <v>0</v>
      </c>
      <c r="Q721" s="192">
        <f t="shared" si="116"/>
        <v>0</v>
      </c>
      <c r="R721" s="192">
        <f t="shared" si="116"/>
        <v>0</v>
      </c>
      <c r="S721" s="43"/>
      <c r="T721" s="236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</row>
    <row r="722" spans="1:55" s="6" customFormat="1" ht="24.95" customHeight="1" outlineLevel="1">
      <c r="A722" s="311"/>
      <c r="B722" s="321" t="e">
        <f>SUM(G722:R722)-SUM(#REF!)</f>
        <v>#REF!</v>
      </c>
      <c r="C722" s="311"/>
      <c r="D722" s="311"/>
      <c r="E722" s="168"/>
      <c r="F722" s="106" t="s">
        <v>145</v>
      </c>
      <c r="G722" s="161">
        <f>G723</f>
        <v>0</v>
      </c>
      <c r="H722" s="161">
        <f t="shared" ref="H722:R722" si="117">H723</f>
        <v>0</v>
      </c>
      <c r="I722" s="161">
        <f t="shared" si="117"/>
        <v>0</v>
      </c>
      <c r="J722" s="161">
        <f t="shared" si="117"/>
        <v>0</v>
      </c>
      <c r="K722" s="161">
        <f t="shared" si="117"/>
        <v>0</v>
      </c>
      <c r="L722" s="161">
        <f t="shared" si="117"/>
        <v>0</v>
      </c>
      <c r="M722" s="161">
        <f t="shared" si="117"/>
        <v>0</v>
      </c>
      <c r="N722" s="161">
        <f t="shared" si="117"/>
        <v>0</v>
      </c>
      <c r="O722" s="161">
        <f t="shared" si="117"/>
        <v>0</v>
      </c>
      <c r="P722" s="161">
        <f t="shared" si="117"/>
        <v>0</v>
      </c>
      <c r="Q722" s="161">
        <f t="shared" si="117"/>
        <v>0</v>
      </c>
      <c r="R722" s="161">
        <f t="shared" si="117"/>
        <v>0</v>
      </c>
      <c r="S722" s="41"/>
      <c r="T722" s="235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</row>
    <row r="723" spans="1:55" s="3" customFormat="1" ht="24.95" customHeight="1" outlineLevel="1">
      <c r="A723" s="316"/>
      <c r="B723" s="321" t="e">
        <f>SUM(G723:R723)-SUM(#REF!)</f>
        <v>#REF!</v>
      </c>
      <c r="C723" s="316"/>
      <c r="D723" s="316"/>
      <c r="E723" s="20"/>
      <c r="F723" s="270">
        <v>0</v>
      </c>
      <c r="G723" s="54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42"/>
      <c r="T723" s="15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</row>
    <row r="724" spans="1:55" s="6" customFormat="1" ht="24.95" customHeight="1" outlineLevel="1">
      <c r="A724" s="311"/>
      <c r="B724" s="321" t="e">
        <f>SUM(G724:R724)-SUM(#REF!)</f>
        <v>#REF!</v>
      </c>
      <c r="C724" s="311"/>
      <c r="D724" s="311"/>
      <c r="E724" s="168"/>
      <c r="F724" s="106" t="s">
        <v>146</v>
      </c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41"/>
      <c r="T724" s="235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</row>
    <row r="725" spans="1:55" ht="24.95" customHeight="1" outlineLevel="1">
      <c r="A725" s="312"/>
      <c r="B725" s="321" t="e">
        <f>SUM(G725:R725)-SUM(#REF!)</f>
        <v>#REF!</v>
      </c>
      <c r="C725" s="312"/>
      <c r="D725" s="312"/>
      <c r="E725" s="19"/>
      <c r="F725" s="270">
        <v>0</v>
      </c>
      <c r="G725" s="54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T725" s="150"/>
    </row>
    <row r="726" spans="1:55" s="1" customFormat="1" ht="24.95" customHeight="1" outlineLevel="1">
      <c r="A726" s="318"/>
      <c r="B726" s="321" t="e">
        <f>SUM(G726:R726)-SUM(#REF!)</f>
        <v>#REF!</v>
      </c>
      <c r="C726" s="318"/>
      <c r="D726" s="318"/>
      <c r="E726" s="244"/>
      <c r="F726" s="164" t="s">
        <v>252</v>
      </c>
      <c r="G726" s="165">
        <f>G720+G721</f>
        <v>0</v>
      </c>
      <c r="H726" s="165">
        <f t="shared" ref="H726:R726" si="118">H720+H721</f>
        <v>0</v>
      </c>
      <c r="I726" s="165">
        <f t="shared" si="118"/>
        <v>0</v>
      </c>
      <c r="J726" s="165">
        <f t="shared" si="118"/>
        <v>0</v>
      </c>
      <c r="K726" s="165">
        <f t="shared" si="118"/>
        <v>0</v>
      </c>
      <c r="L726" s="165">
        <f t="shared" si="118"/>
        <v>0</v>
      </c>
      <c r="M726" s="165">
        <f t="shared" si="118"/>
        <v>0</v>
      </c>
      <c r="N726" s="165">
        <f t="shared" si="118"/>
        <v>0</v>
      </c>
      <c r="O726" s="165">
        <f t="shared" si="118"/>
        <v>0</v>
      </c>
      <c r="P726" s="165">
        <f t="shared" si="118"/>
        <v>0</v>
      </c>
      <c r="Q726" s="165">
        <f t="shared" si="118"/>
        <v>0</v>
      </c>
      <c r="R726" s="165">
        <f t="shared" si="118"/>
        <v>0</v>
      </c>
      <c r="S726" s="44"/>
      <c r="T726" s="23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</row>
    <row r="727" spans="1:55" s="6" customFormat="1" ht="24.95" customHeight="1" outlineLevel="1">
      <c r="A727" s="311"/>
      <c r="B727" s="321" t="e">
        <f>SUM(G727:R727)-SUM(#REF!)</f>
        <v>#REF!</v>
      </c>
      <c r="C727" s="311"/>
      <c r="D727" s="311"/>
      <c r="E727" s="13"/>
      <c r="F727" s="9" t="s">
        <v>138</v>
      </c>
      <c r="G727" s="52"/>
      <c r="H727" s="161">
        <f>G730</f>
        <v>0</v>
      </c>
      <c r="I727" s="161">
        <f t="shared" ref="I727:R727" si="119">H730</f>
        <v>0</v>
      </c>
      <c r="J727" s="161">
        <f t="shared" si="119"/>
        <v>0</v>
      </c>
      <c r="K727" s="161">
        <f t="shared" si="119"/>
        <v>0</v>
      </c>
      <c r="L727" s="161">
        <f t="shared" si="119"/>
        <v>0</v>
      </c>
      <c r="M727" s="161">
        <f t="shared" si="119"/>
        <v>0</v>
      </c>
      <c r="N727" s="161">
        <f t="shared" si="119"/>
        <v>0</v>
      </c>
      <c r="O727" s="161">
        <f t="shared" si="119"/>
        <v>0</v>
      </c>
      <c r="P727" s="161">
        <f t="shared" si="119"/>
        <v>0</v>
      </c>
      <c r="Q727" s="161">
        <f t="shared" si="119"/>
        <v>0</v>
      </c>
      <c r="R727" s="161">
        <f t="shared" si="119"/>
        <v>0</v>
      </c>
      <c r="S727" s="41"/>
      <c r="T727" s="235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</row>
    <row r="728" spans="1:55" s="3" customFormat="1" ht="24.95" customHeight="1" outlineLevel="1">
      <c r="A728" s="316"/>
      <c r="B728" s="321" t="e">
        <f>SUM(G728:R728)-SUM(#REF!)</f>
        <v>#REF!</v>
      </c>
      <c r="C728" s="316"/>
      <c r="D728" s="316"/>
      <c r="E728" s="20"/>
      <c r="F728" s="12" t="s">
        <v>139</v>
      </c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42"/>
      <c r="T728" s="15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</row>
    <row r="729" spans="1:55" s="3" customFormat="1" ht="24.95" customHeight="1" outlineLevel="1">
      <c r="A729" s="316"/>
      <c r="B729" s="321" t="e">
        <f>SUM(G729:R729)-SUM(#REF!)</f>
        <v>#REF!</v>
      </c>
      <c r="C729" s="316"/>
      <c r="D729" s="316"/>
      <c r="E729" s="20"/>
      <c r="F729" s="12" t="s">
        <v>140</v>
      </c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42"/>
      <c r="T729" s="15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</row>
    <row r="730" spans="1:55" s="1" customFormat="1" ht="24.95" customHeight="1" outlineLevel="1">
      <c r="A730" s="318"/>
      <c r="B730" s="321" t="e">
        <f>SUM(G730:R730)-SUM(#REF!)</f>
        <v>#REF!</v>
      </c>
      <c r="C730" s="318"/>
      <c r="D730" s="318"/>
      <c r="E730" s="244"/>
      <c r="F730" s="164" t="s">
        <v>233</v>
      </c>
      <c r="G730" s="165">
        <f>G727+G728-G729</f>
        <v>0</v>
      </c>
      <c r="H730" s="165">
        <f t="shared" ref="H730:R730" si="120">H727+H728-H729</f>
        <v>0</v>
      </c>
      <c r="I730" s="165">
        <f t="shared" si="120"/>
        <v>0</v>
      </c>
      <c r="J730" s="165">
        <f t="shared" si="120"/>
        <v>0</v>
      </c>
      <c r="K730" s="165">
        <f t="shared" si="120"/>
        <v>0</v>
      </c>
      <c r="L730" s="165">
        <f t="shared" si="120"/>
        <v>0</v>
      </c>
      <c r="M730" s="165">
        <f t="shared" si="120"/>
        <v>0</v>
      </c>
      <c r="N730" s="165">
        <f t="shared" si="120"/>
        <v>0</v>
      </c>
      <c r="O730" s="165">
        <f t="shared" si="120"/>
        <v>0</v>
      </c>
      <c r="P730" s="165">
        <f t="shared" si="120"/>
        <v>0</v>
      </c>
      <c r="Q730" s="165">
        <f t="shared" si="120"/>
        <v>0</v>
      </c>
      <c r="R730" s="165">
        <f t="shared" si="120"/>
        <v>0</v>
      </c>
      <c r="S730" s="44"/>
      <c r="T730" s="23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</row>
    <row r="731" spans="1:55" s="6" customFormat="1" ht="24.95" customHeight="1">
      <c r="A731" s="311"/>
      <c r="B731" s="321" t="e">
        <f>SUM(G731:R731)-SUM(#REF!)</f>
        <v>#REF!</v>
      </c>
      <c r="C731" s="311"/>
      <c r="D731" s="311"/>
      <c r="E731" s="13" t="s">
        <v>13</v>
      </c>
      <c r="F731" s="9" t="s">
        <v>250</v>
      </c>
      <c r="G731" s="52"/>
      <c r="H731" s="161">
        <f>G743</f>
        <v>0</v>
      </c>
      <c r="I731" s="161">
        <f t="shared" ref="I731:R731" si="121">H743</f>
        <v>0</v>
      </c>
      <c r="J731" s="161">
        <f t="shared" si="121"/>
        <v>0</v>
      </c>
      <c r="K731" s="161">
        <f t="shared" si="121"/>
        <v>0</v>
      </c>
      <c r="L731" s="161">
        <f t="shared" si="121"/>
        <v>0</v>
      </c>
      <c r="M731" s="161">
        <f t="shared" si="121"/>
        <v>0</v>
      </c>
      <c r="N731" s="161">
        <f t="shared" si="121"/>
        <v>0</v>
      </c>
      <c r="O731" s="161">
        <f t="shared" si="121"/>
        <v>0</v>
      </c>
      <c r="P731" s="161">
        <f t="shared" si="121"/>
        <v>0</v>
      </c>
      <c r="Q731" s="161">
        <f t="shared" si="121"/>
        <v>0</v>
      </c>
      <c r="R731" s="163">
        <f t="shared" si="121"/>
        <v>0</v>
      </c>
      <c r="S731" s="41"/>
      <c r="T731" s="235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</row>
    <row r="732" spans="1:55" s="5" customFormat="1" ht="24.95" customHeight="1">
      <c r="A732" s="319"/>
      <c r="B732" s="321" t="e">
        <f>SUM(G732:R732)-SUM(#REF!)</f>
        <v>#REF!</v>
      </c>
      <c r="C732" s="319"/>
      <c r="D732" s="319"/>
      <c r="E732" s="310" t="s">
        <v>136</v>
      </c>
      <c r="F732" s="242" t="s">
        <v>236</v>
      </c>
      <c r="G732" s="192">
        <f>G733-G738</f>
        <v>0</v>
      </c>
      <c r="H732" s="192">
        <f t="shared" ref="H732:R732" si="122">H733-H738</f>
        <v>0</v>
      </c>
      <c r="I732" s="192">
        <f t="shared" si="122"/>
        <v>0</v>
      </c>
      <c r="J732" s="192">
        <f t="shared" si="122"/>
        <v>0</v>
      </c>
      <c r="K732" s="192">
        <f t="shared" si="122"/>
        <v>0</v>
      </c>
      <c r="L732" s="192">
        <f t="shared" si="122"/>
        <v>0</v>
      </c>
      <c r="M732" s="192">
        <f t="shared" si="122"/>
        <v>0</v>
      </c>
      <c r="N732" s="192">
        <f t="shared" si="122"/>
        <v>0</v>
      </c>
      <c r="O732" s="192">
        <f t="shared" si="122"/>
        <v>0</v>
      </c>
      <c r="P732" s="192">
        <f t="shared" si="122"/>
        <v>0</v>
      </c>
      <c r="Q732" s="192">
        <f t="shared" si="122"/>
        <v>0</v>
      </c>
      <c r="R732" s="192">
        <f t="shared" si="122"/>
        <v>0</v>
      </c>
      <c r="S732" s="43"/>
      <c r="T732" s="236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</row>
    <row r="733" spans="1:55" s="6" customFormat="1" ht="24.95" customHeight="1">
      <c r="A733" s="311"/>
      <c r="B733" s="321" t="e">
        <f>SUM(G733:R733)-SUM(#REF!)</f>
        <v>#REF!</v>
      </c>
      <c r="C733" s="311"/>
      <c r="D733" s="311"/>
      <c r="E733" s="168" t="s">
        <v>132</v>
      </c>
      <c r="F733" s="106" t="s">
        <v>237</v>
      </c>
      <c r="G733" s="161">
        <f>G734+G735+G736+G737</f>
        <v>0</v>
      </c>
      <c r="H733" s="161">
        <f t="shared" ref="H733:R733" si="123">H734+H735+H736+H737</f>
        <v>0</v>
      </c>
      <c r="I733" s="161">
        <f t="shared" si="123"/>
        <v>0</v>
      </c>
      <c r="J733" s="161">
        <f t="shared" si="123"/>
        <v>0</v>
      </c>
      <c r="K733" s="161">
        <f t="shared" si="123"/>
        <v>0</v>
      </c>
      <c r="L733" s="161">
        <f t="shared" si="123"/>
        <v>0</v>
      </c>
      <c r="M733" s="161">
        <f t="shared" si="123"/>
        <v>0</v>
      </c>
      <c r="N733" s="161">
        <f t="shared" si="123"/>
        <v>0</v>
      </c>
      <c r="O733" s="161">
        <f t="shared" si="123"/>
        <v>0</v>
      </c>
      <c r="P733" s="161">
        <f t="shared" si="123"/>
        <v>0</v>
      </c>
      <c r="Q733" s="161">
        <f t="shared" si="123"/>
        <v>0</v>
      </c>
      <c r="R733" s="161">
        <f t="shared" si="123"/>
        <v>0</v>
      </c>
      <c r="S733" s="41"/>
      <c r="T733" s="235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</row>
    <row r="734" spans="1:55" s="3" customFormat="1" ht="24.95" customHeight="1">
      <c r="A734" s="316"/>
      <c r="B734" s="321" t="e">
        <f>SUM(G734:R734)-SUM(#REF!)</f>
        <v>#REF!</v>
      </c>
      <c r="C734" s="316"/>
      <c r="D734" s="316"/>
      <c r="E734" s="20" t="s">
        <v>29</v>
      </c>
      <c r="F734" s="12" t="s">
        <v>238</v>
      </c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42"/>
      <c r="T734" s="15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</row>
    <row r="735" spans="1:55" s="3" customFormat="1" ht="24.95" customHeight="1">
      <c r="A735" s="316"/>
      <c r="B735" s="321" t="e">
        <f>SUM(G735:R735)-SUM(#REF!)</f>
        <v>#REF!</v>
      </c>
      <c r="C735" s="316"/>
      <c r="D735" s="316"/>
      <c r="E735" s="20" t="s">
        <v>29</v>
      </c>
      <c r="F735" s="12" t="s">
        <v>239</v>
      </c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113"/>
      <c r="S735" s="42"/>
      <c r="T735" s="153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</row>
    <row r="736" spans="1:55" s="3" customFormat="1" ht="24.95" customHeight="1">
      <c r="A736" s="316"/>
      <c r="B736" s="321" t="e">
        <f>SUM(G736:R736)-SUM(#REF!)</f>
        <v>#REF!</v>
      </c>
      <c r="C736" s="316"/>
      <c r="D736" s="316"/>
      <c r="E736" s="20" t="s">
        <v>29</v>
      </c>
      <c r="F736" s="12" t="s">
        <v>240</v>
      </c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113"/>
      <c r="S736" s="42"/>
      <c r="T736" s="153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</row>
    <row r="737" spans="1:55" s="3" customFormat="1" ht="24.95" customHeight="1">
      <c r="A737" s="316"/>
      <c r="B737" s="321" t="e">
        <f>SUM(G737:R737)-SUM(#REF!)</f>
        <v>#REF!</v>
      </c>
      <c r="C737" s="316"/>
      <c r="D737" s="316"/>
      <c r="E737" s="20" t="s">
        <v>29</v>
      </c>
      <c r="F737" s="12" t="s">
        <v>253</v>
      </c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113"/>
      <c r="S737" s="42"/>
      <c r="T737" s="153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</row>
    <row r="738" spans="1:55" s="6" customFormat="1" ht="24.95" customHeight="1">
      <c r="A738" s="311"/>
      <c r="B738" s="321" t="e">
        <f>SUM(G738:R738)-SUM(#REF!)</f>
        <v>#REF!</v>
      </c>
      <c r="C738" s="311"/>
      <c r="D738" s="311"/>
      <c r="E738" s="168" t="s">
        <v>134</v>
      </c>
      <c r="F738" s="106" t="s">
        <v>241</v>
      </c>
      <c r="G738" s="161">
        <f>G739+G740+G741+G742</f>
        <v>0</v>
      </c>
      <c r="H738" s="161">
        <f t="shared" ref="H738:R738" si="124">H739+H740+H741+H742</f>
        <v>0</v>
      </c>
      <c r="I738" s="161">
        <f t="shared" si="124"/>
        <v>0</v>
      </c>
      <c r="J738" s="161">
        <f t="shared" si="124"/>
        <v>0</v>
      </c>
      <c r="K738" s="161">
        <f t="shared" si="124"/>
        <v>0</v>
      </c>
      <c r="L738" s="161">
        <f t="shared" si="124"/>
        <v>0</v>
      </c>
      <c r="M738" s="161">
        <f t="shared" si="124"/>
        <v>0</v>
      </c>
      <c r="N738" s="161">
        <f t="shared" si="124"/>
        <v>0</v>
      </c>
      <c r="O738" s="161">
        <f t="shared" si="124"/>
        <v>0</v>
      </c>
      <c r="P738" s="161">
        <f t="shared" si="124"/>
        <v>0</v>
      </c>
      <c r="Q738" s="161">
        <f t="shared" si="124"/>
        <v>0</v>
      </c>
      <c r="R738" s="163">
        <f t="shared" si="124"/>
        <v>0</v>
      </c>
      <c r="S738" s="41"/>
      <c r="T738" s="26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</row>
    <row r="739" spans="1:55" s="3" customFormat="1" ht="24.95" customHeight="1">
      <c r="A739" s="316"/>
      <c r="B739" s="321" t="e">
        <f>SUM(G739:R739)-SUM(#REF!)</f>
        <v>#REF!</v>
      </c>
      <c r="C739" s="316"/>
      <c r="D739" s="316"/>
      <c r="E739" s="20" t="s">
        <v>29</v>
      </c>
      <c r="F739" s="12" t="s">
        <v>242</v>
      </c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113"/>
      <c r="S739" s="42"/>
      <c r="T739" s="153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</row>
    <row r="740" spans="1:55" s="3" customFormat="1" ht="24.95" customHeight="1">
      <c r="A740" s="316"/>
      <c r="B740" s="321" t="e">
        <f>SUM(G740:R740)-SUM(#REF!)</f>
        <v>#REF!</v>
      </c>
      <c r="C740" s="316"/>
      <c r="D740" s="316"/>
      <c r="E740" s="20" t="s">
        <v>29</v>
      </c>
      <c r="F740" s="199"/>
      <c r="G740" s="53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113"/>
      <c r="S740" s="42"/>
      <c r="T740" s="153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</row>
    <row r="741" spans="1:55" s="3" customFormat="1" ht="24.95" customHeight="1">
      <c r="A741" s="316"/>
      <c r="B741" s="321" t="e">
        <f>SUM(G741:R741)-SUM(#REF!)</f>
        <v>#REF!</v>
      </c>
      <c r="C741" s="316"/>
      <c r="D741" s="316"/>
      <c r="E741" s="20" t="s">
        <v>29</v>
      </c>
      <c r="F741" s="199"/>
      <c r="G741" s="53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113"/>
      <c r="S741" s="42"/>
      <c r="T741" s="153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</row>
    <row r="742" spans="1:55" s="3" customFormat="1" ht="24.95" customHeight="1">
      <c r="A742" s="316"/>
      <c r="B742" s="321" t="e">
        <f>SUM(G742:R742)-SUM(#REF!)</f>
        <v>#REF!</v>
      </c>
      <c r="C742" s="316"/>
      <c r="D742" s="316"/>
      <c r="E742" s="20" t="s">
        <v>29</v>
      </c>
      <c r="F742" s="199"/>
      <c r="G742" s="53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113"/>
      <c r="S742" s="42"/>
      <c r="T742" s="153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</row>
    <row r="743" spans="1:55" s="1" customFormat="1" ht="24.95" customHeight="1">
      <c r="A743" s="318"/>
      <c r="B743" s="321" t="e">
        <f>SUM(G743:R743)-SUM(#REF!)</f>
        <v>#REF!</v>
      </c>
      <c r="C743" s="318"/>
      <c r="D743" s="318"/>
      <c r="E743" s="244" t="s">
        <v>137</v>
      </c>
      <c r="F743" s="164" t="s">
        <v>220</v>
      </c>
      <c r="G743" s="165">
        <f>G731+G732</f>
        <v>0</v>
      </c>
      <c r="H743" s="165">
        <f t="shared" ref="H743:R743" si="125">H731+H732</f>
        <v>0</v>
      </c>
      <c r="I743" s="165">
        <f t="shared" si="125"/>
        <v>0</v>
      </c>
      <c r="J743" s="165">
        <f t="shared" si="125"/>
        <v>0</v>
      </c>
      <c r="K743" s="165">
        <f t="shared" si="125"/>
        <v>0</v>
      </c>
      <c r="L743" s="165">
        <f t="shared" si="125"/>
        <v>0</v>
      </c>
      <c r="M743" s="165">
        <f t="shared" si="125"/>
        <v>0</v>
      </c>
      <c r="N743" s="165">
        <f t="shared" si="125"/>
        <v>0</v>
      </c>
      <c r="O743" s="165">
        <f t="shared" si="125"/>
        <v>0</v>
      </c>
      <c r="P743" s="165">
        <f t="shared" si="125"/>
        <v>0</v>
      </c>
      <c r="Q743" s="165">
        <f t="shared" si="125"/>
        <v>0</v>
      </c>
      <c r="R743" s="167">
        <f t="shared" si="125"/>
        <v>0</v>
      </c>
      <c r="S743" s="44"/>
      <c r="T743" s="23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</row>
    <row r="744" spans="1:55" s="6" customFormat="1" ht="24.95" customHeight="1">
      <c r="A744" s="311"/>
      <c r="B744" s="321" t="e">
        <f>SUM(G744:R744)-SUM(#REF!)</f>
        <v>#REF!</v>
      </c>
      <c r="C744" s="311"/>
      <c r="D744" s="311"/>
      <c r="E744" s="13" t="s">
        <v>14</v>
      </c>
      <c r="F744" s="9" t="s">
        <v>394</v>
      </c>
      <c r="G744" s="52"/>
      <c r="H744" s="161">
        <f>G754</f>
        <v>0</v>
      </c>
      <c r="I744" s="161">
        <f t="shared" ref="I744:R744" si="126">H754</f>
        <v>0</v>
      </c>
      <c r="J744" s="161">
        <f t="shared" si="126"/>
        <v>0</v>
      </c>
      <c r="K744" s="161">
        <f t="shared" si="126"/>
        <v>0</v>
      </c>
      <c r="L744" s="161">
        <f t="shared" si="126"/>
        <v>0</v>
      </c>
      <c r="M744" s="161">
        <f t="shared" si="126"/>
        <v>0</v>
      </c>
      <c r="N744" s="161">
        <f t="shared" si="126"/>
        <v>0</v>
      </c>
      <c r="O744" s="161">
        <f t="shared" si="126"/>
        <v>0</v>
      </c>
      <c r="P744" s="161">
        <f t="shared" si="126"/>
        <v>0</v>
      </c>
      <c r="Q744" s="161">
        <f t="shared" si="126"/>
        <v>0</v>
      </c>
      <c r="R744" s="163">
        <f t="shared" si="126"/>
        <v>0</v>
      </c>
      <c r="S744" s="41"/>
      <c r="T744" s="235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</row>
    <row r="745" spans="1:55" s="5" customFormat="1" ht="24.95" customHeight="1">
      <c r="A745" s="319"/>
      <c r="B745" s="321" t="e">
        <f>SUM(G745:R745)-SUM(#REF!)</f>
        <v>#REF!</v>
      </c>
      <c r="C745" s="319"/>
      <c r="D745" s="319"/>
      <c r="E745" s="310" t="s">
        <v>141</v>
      </c>
      <c r="F745" s="242" t="s">
        <v>221</v>
      </c>
      <c r="G745" s="192">
        <f>G746-G750</f>
        <v>0</v>
      </c>
      <c r="H745" s="192">
        <f t="shared" ref="H745:R745" si="127">H746-H750</f>
        <v>0</v>
      </c>
      <c r="I745" s="192">
        <f t="shared" si="127"/>
        <v>0</v>
      </c>
      <c r="J745" s="192">
        <f t="shared" si="127"/>
        <v>0</v>
      </c>
      <c r="K745" s="192">
        <f t="shared" si="127"/>
        <v>0</v>
      </c>
      <c r="L745" s="192">
        <f t="shared" si="127"/>
        <v>0</v>
      </c>
      <c r="M745" s="192">
        <f t="shared" si="127"/>
        <v>0</v>
      </c>
      <c r="N745" s="192">
        <f t="shared" si="127"/>
        <v>0</v>
      </c>
      <c r="O745" s="192">
        <f t="shared" si="127"/>
        <v>0</v>
      </c>
      <c r="P745" s="192">
        <f t="shared" si="127"/>
        <v>0</v>
      </c>
      <c r="Q745" s="192">
        <f t="shared" si="127"/>
        <v>0</v>
      </c>
      <c r="R745" s="192">
        <f t="shared" si="127"/>
        <v>0</v>
      </c>
      <c r="S745" s="43"/>
      <c r="T745" s="236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</row>
    <row r="746" spans="1:55" s="6" customFormat="1" ht="24.95" customHeight="1">
      <c r="A746" s="311"/>
      <c r="B746" s="321" t="e">
        <f>SUM(G746:R746)-SUM(#REF!)</f>
        <v>#REF!</v>
      </c>
      <c r="C746" s="311"/>
      <c r="D746" s="311"/>
      <c r="E746" s="168" t="s">
        <v>132</v>
      </c>
      <c r="F746" s="106" t="s">
        <v>237</v>
      </c>
      <c r="G746" s="162">
        <f>G747+G748+G749</f>
        <v>0</v>
      </c>
      <c r="H746" s="161">
        <f t="shared" ref="H746:R746" si="128">H747+H748+H749</f>
        <v>0</v>
      </c>
      <c r="I746" s="161">
        <f t="shared" si="128"/>
        <v>0</v>
      </c>
      <c r="J746" s="161">
        <f t="shared" si="128"/>
        <v>0</v>
      </c>
      <c r="K746" s="161">
        <f t="shared" si="128"/>
        <v>0</v>
      </c>
      <c r="L746" s="161">
        <f t="shared" si="128"/>
        <v>0</v>
      </c>
      <c r="M746" s="161">
        <f t="shared" si="128"/>
        <v>0</v>
      </c>
      <c r="N746" s="161">
        <f t="shared" si="128"/>
        <v>0</v>
      </c>
      <c r="O746" s="161">
        <f t="shared" si="128"/>
        <v>0</v>
      </c>
      <c r="P746" s="161">
        <f t="shared" si="128"/>
        <v>0</v>
      </c>
      <c r="Q746" s="161">
        <f t="shared" si="128"/>
        <v>0</v>
      </c>
      <c r="R746" s="161">
        <f t="shared" si="128"/>
        <v>0</v>
      </c>
      <c r="S746" s="41"/>
      <c r="T746" s="235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</row>
    <row r="747" spans="1:55" s="3" customFormat="1" ht="24.95" customHeight="1">
      <c r="A747" s="316"/>
      <c r="B747" s="321" t="e">
        <f>SUM(G747:R747)-SUM(#REF!)</f>
        <v>#REF!</v>
      </c>
      <c r="C747" s="316"/>
      <c r="D747" s="316"/>
      <c r="E747" s="20" t="s">
        <v>29</v>
      </c>
      <c r="F747" s="199"/>
      <c r="G747" s="53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42"/>
      <c r="T747" s="15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</row>
    <row r="748" spans="1:55" s="3" customFormat="1" ht="24.95" customHeight="1">
      <c r="A748" s="316"/>
      <c r="B748" s="321" t="e">
        <f>SUM(G748:R748)-SUM(#REF!)</f>
        <v>#REF!</v>
      </c>
      <c r="C748" s="316"/>
      <c r="D748" s="316"/>
      <c r="E748" s="20" t="s">
        <v>29</v>
      </c>
      <c r="F748" s="199"/>
      <c r="G748" s="53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42"/>
      <c r="T748" s="15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</row>
    <row r="749" spans="1:55" s="3" customFormat="1" ht="24.95" customHeight="1">
      <c r="A749" s="316"/>
      <c r="B749" s="321" t="e">
        <f>SUM(G749:R749)-SUM(#REF!)</f>
        <v>#REF!</v>
      </c>
      <c r="C749" s="316"/>
      <c r="D749" s="316"/>
      <c r="E749" s="20" t="s">
        <v>29</v>
      </c>
      <c r="F749" s="199"/>
      <c r="G749" s="53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42"/>
      <c r="T749" s="15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</row>
    <row r="750" spans="1:55" s="6" customFormat="1" ht="24.95" customHeight="1">
      <c r="A750" s="311"/>
      <c r="B750" s="321" t="e">
        <f>SUM(G750:R750)-SUM(#REF!)</f>
        <v>#REF!</v>
      </c>
      <c r="C750" s="311"/>
      <c r="D750" s="311"/>
      <c r="E750" s="168" t="s">
        <v>134</v>
      </c>
      <c r="F750" s="106" t="s">
        <v>241</v>
      </c>
      <c r="G750" s="162">
        <f>G751+G752+G753</f>
        <v>0</v>
      </c>
      <c r="H750" s="161">
        <f t="shared" ref="H750:R750" si="129">H751+H752+H753</f>
        <v>0</v>
      </c>
      <c r="I750" s="161">
        <f t="shared" si="129"/>
        <v>0</v>
      </c>
      <c r="J750" s="161">
        <f t="shared" si="129"/>
        <v>0</v>
      </c>
      <c r="K750" s="161">
        <f t="shared" si="129"/>
        <v>0</v>
      </c>
      <c r="L750" s="161">
        <f t="shared" si="129"/>
        <v>0</v>
      </c>
      <c r="M750" s="161">
        <f t="shared" si="129"/>
        <v>0</v>
      </c>
      <c r="N750" s="161">
        <f t="shared" si="129"/>
        <v>0</v>
      </c>
      <c r="O750" s="161">
        <f t="shared" si="129"/>
        <v>0</v>
      </c>
      <c r="P750" s="161">
        <f t="shared" si="129"/>
        <v>0</v>
      </c>
      <c r="Q750" s="161">
        <f t="shared" si="129"/>
        <v>0</v>
      </c>
      <c r="R750" s="161">
        <f t="shared" si="129"/>
        <v>0</v>
      </c>
      <c r="S750" s="41"/>
      <c r="T750" s="235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</row>
    <row r="751" spans="1:55" s="3" customFormat="1" ht="24.95" customHeight="1">
      <c r="A751" s="316"/>
      <c r="B751" s="321" t="e">
        <f>SUM(G751:R751)-SUM(#REF!)</f>
        <v>#REF!</v>
      </c>
      <c r="C751" s="316"/>
      <c r="D751" s="316"/>
      <c r="E751" s="20" t="s">
        <v>29</v>
      </c>
      <c r="F751" s="12" t="s">
        <v>243</v>
      </c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42"/>
      <c r="T751" s="15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</row>
    <row r="752" spans="1:55" s="3" customFormat="1" ht="24.95" customHeight="1">
      <c r="A752" s="316"/>
      <c r="B752" s="321" t="e">
        <f>SUM(G752:R752)-SUM(#REF!)</f>
        <v>#REF!</v>
      </c>
      <c r="C752" s="316"/>
      <c r="D752" s="316"/>
      <c r="E752" s="20" t="s">
        <v>29</v>
      </c>
      <c r="F752" s="12" t="s">
        <v>251</v>
      </c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42"/>
      <c r="T752" s="15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</row>
    <row r="753" spans="1:55" s="3" customFormat="1" ht="24.95" customHeight="1">
      <c r="A753" s="316"/>
      <c r="B753" s="321" t="e">
        <f>SUM(G753:R753)-SUM(#REF!)</f>
        <v>#REF!</v>
      </c>
      <c r="C753" s="316"/>
      <c r="D753" s="316"/>
      <c r="E753" s="20" t="s">
        <v>29</v>
      </c>
      <c r="F753" s="270"/>
      <c r="G753" s="54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42"/>
      <c r="T753" s="15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</row>
    <row r="754" spans="1:55" s="1" customFormat="1" ht="24.95" customHeight="1">
      <c r="A754" s="318"/>
      <c r="B754" s="321" t="e">
        <f>SUM(G754:R754)-SUM(#REF!)</f>
        <v>#REF!</v>
      </c>
      <c r="C754" s="318"/>
      <c r="D754" s="318"/>
      <c r="E754" s="244" t="s">
        <v>354</v>
      </c>
      <c r="F754" s="164" t="s">
        <v>222</v>
      </c>
      <c r="G754" s="165">
        <f t="shared" ref="G754:R754" si="130">G744+G745</f>
        <v>0</v>
      </c>
      <c r="H754" s="165">
        <f t="shared" si="130"/>
        <v>0</v>
      </c>
      <c r="I754" s="165">
        <f t="shared" si="130"/>
        <v>0</v>
      </c>
      <c r="J754" s="165">
        <f t="shared" si="130"/>
        <v>0</v>
      </c>
      <c r="K754" s="165">
        <f t="shared" si="130"/>
        <v>0</v>
      </c>
      <c r="L754" s="165">
        <f t="shared" si="130"/>
        <v>0</v>
      </c>
      <c r="M754" s="165">
        <f t="shared" si="130"/>
        <v>0</v>
      </c>
      <c r="N754" s="165">
        <f t="shared" si="130"/>
        <v>0</v>
      </c>
      <c r="O754" s="165">
        <f t="shared" si="130"/>
        <v>0</v>
      </c>
      <c r="P754" s="165">
        <f t="shared" si="130"/>
        <v>0</v>
      </c>
      <c r="Q754" s="165">
        <f t="shared" si="130"/>
        <v>0</v>
      </c>
      <c r="R754" s="165">
        <f t="shared" si="130"/>
        <v>0</v>
      </c>
      <c r="S754" s="44"/>
      <c r="T754" s="23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</row>
    <row r="755" spans="1:55" s="6" customFormat="1" ht="24.95" customHeight="1">
      <c r="A755" s="311"/>
      <c r="B755" s="321" t="e">
        <f>SUM(G755:R755)-SUM(#REF!)</f>
        <v>#REF!</v>
      </c>
      <c r="C755" s="311"/>
      <c r="D755" s="311"/>
      <c r="E755" s="13" t="s">
        <v>15</v>
      </c>
      <c r="F755" s="9" t="s">
        <v>223</v>
      </c>
      <c r="G755" s="52"/>
      <c r="H755" s="161">
        <f>G765</f>
        <v>0</v>
      </c>
      <c r="I755" s="161">
        <f t="shared" ref="I755:R755" si="131">H765</f>
        <v>0</v>
      </c>
      <c r="J755" s="161">
        <f t="shared" si="131"/>
        <v>0</v>
      </c>
      <c r="K755" s="161">
        <f t="shared" si="131"/>
        <v>0</v>
      </c>
      <c r="L755" s="161">
        <f t="shared" si="131"/>
        <v>0</v>
      </c>
      <c r="M755" s="161">
        <f t="shared" si="131"/>
        <v>0</v>
      </c>
      <c r="N755" s="161">
        <f t="shared" si="131"/>
        <v>0</v>
      </c>
      <c r="O755" s="161">
        <f t="shared" si="131"/>
        <v>0</v>
      </c>
      <c r="P755" s="161">
        <f t="shared" si="131"/>
        <v>0</v>
      </c>
      <c r="Q755" s="161">
        <f t="shared" si="131"/>
        <v>0</v>
      </c>
      <c r="R755" s="163">
        <f t="shared" si="131"/>
        <v>0</v>
      </c>
      <c r="S755" s="41"/>
      <c r="T755" s="235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</row>
    <row r="756" spans="1:55" s="5" customFormat="1" ht="24.95" customHeight="1">
      <c r="A756" s="319"/>
      <c r="B756" s="321" t="e">
        <f>SUM(G756:R756)-SUM(#REF!)</f>
        <v>#REF!</v>
      </c>
      <c r="C756" s="319"/>
      <c r="D756" s="319"/>
      <c r="E756" s="310" t="s">
        <v>142</v>
      </c>
      <c r="F756" s="242" t="s">
        <v>224</v>
      </c>
      <c r="G756" s="192">
        <f>G757-G761</f>
        <v>0</v>
      </c>
      <c r="H756" s="192">
        <f t="shared" ref="H756:R756" si="132">H757-H761</f>
        <v>0</v>
      </c>
      <c r="I756" s="192">
        <f t="shared" si="132"/>
        <v>0</v>
      </c>
      <c r="J756" s="192">
        <f t="shared" si="132"/>
        <v>0</v>
      </c>
      <c r="K756" s="192">
        <f t="shared" si="132"/>
        <v>0</v>
      </c>
      <c r="L756" s="192">
        <f t="shared" si="132"/>
        <v>0</v>
      </c>
      <c r="M756" s="192">
        <f t="shared" si="132"/>
        <v>0</v>
      </c>
      <c r="N756" s="192">
        <f t="shared" si="132"/>
        <v>0</v>
      </c>
      <c r="O756" s="192">
        <f t="shared" si="132"/>
        <v>0</v>
      </c>
      <c r="P756" s="192">
        <f t="shared" si="132"/>
        <v>0</v>
      </c>
      <c r="Q756" s="192">
        <f t="shared" si="132"/>
        <v>0</v>
      </c>
      <c r="R756" s="192">
        <f t="shared" si="132"/>
        <v>0</v>
      </c>
      <c r="S756" s="43"/>
      <c r="T756" s="236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</row>
    <row r="757" spans="1:55" s="6" customFormat="1" ht="24.95" customHeight="1">
      <c r="A757" s="311"/>
      <c r="B757" s="321" t="e">
        <f>SUM(G757:R757)-SUM(#REF!)</f>
        <v>#REF!</v>
      </c>
      <c r="C757" s="311"/>
      <c r="D757" s="311"/>
      <c r="E757" s="168" t="s">
        <v>132</v>
      </c>
      <c r="F757" s="263" t="s">
        <v>237</v>
      </c>
      <c r="G757" s="161">
        <f>G758+G759+G760</f>
        <v>0</v>
      </c>
      <c r="H757" s="161">
        <f t="shared" ref="H757:R757" si="133">H758+H759+H760</f>
        <v>0</v>
      </c>
      <c r="I757" s="161">
        <f t="shared" si="133"/>
        <v>0</v>
      </c>
      <c r="J757" s="161">
        <f t="shared" si="133"/>
        <v>0</v>
      </c>
      <c r="K757" s="161">
        <f t="shared" si="133"/>
        <v>0</v>
      </c>
      <c r="L757" s="161">
        <f t="shared" si="133"/>
        <v>0</v>
      </c>
      <c r="M757" s="161">
        <f t="shared" si="133"/>
        <v>0</v>
      </c>
      <c r="N757" s="161">
        <f t="shared" si="133"/>
        <v>0</v>
      </c>
      <c r="O757" s="161">
        <f t="shared" si="133"/>
        <v>0</v>
      </c>
      <c r="P757" s="161">
        <f t="shared" si="133"/>
        <v>0</v>
      </c>
      <c r="Q757" s="161">
        <f t="shared" si="133"/>
        <v>0</v>
      </c>
      <c r="R757" s="161">
        <f t="shared" si="133"/>
        <v>0</v>
      </c>
      <c r="S757" s="41"/>
      <c r="T757" s="235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</row>
    <row r="758" spans="1:55" s="3" customFormat="1" ht="24.95" customHeight="1">
      <c r="A758" s="316"/>
      <c r="B758" s="321" t="e">
        <f>SUM(G758:R758)-SUM(#REF!)</f>
        <v>#REF!</v>
      </c>
      <c r="C758" s="316"/>
      <c r="D758" s="316"/>
      <c r="E758" s="20" t="s">
        <v>29</v>
      </c>
      <c r="F758" s="39" t="s">
        <v>254</v>
      </c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42"/>
      <c r="T758" s="15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</row>
    <row r="759" spans="1:55" s="3" customFormat="1" ht="24.95" customHeight="1">
      <c r="A759" s="316"/>
      <c r="B759" s="321" t="e">
        <f>SUM(G759:R759)-SUM(#REF!)</f>
        <v>#REF!</v>
      </c>
      <c r="C759" s="316"/>
      <c r="D759" s="316"/>
      <c r="E759" s="20" t="s">
        <v>29</v>
      </c>
      <c r="F759" s="199"/>
      <c r="G759" s="53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42"/>
      <c r="T759" s="15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</row>
    <row r="760" spans="1:55" s="3" customFormat="1" ht="24.95" customHeight="1">
      <c r="A760" s="316"/>
      <c r="B760" s="321" t="e">
        <f>SUM(G760:R760)-SUM(#REF!)</f>
        <v>#REF!</v>
      </c>
      <c r="C760" s="316"/>
      <c r="D760" s="316"/>
      <c r="E760" s="20" t="s">
        <v>29</v>
      </c>
      <c r="F760" s="199"/>
      <c r="G760" s="53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42"/>
      <c r="T760" s="15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</row>
    <row r="761" spans="1:55" s="6" customFormat="1" ht="24.95" customHeight="1">
      <c r="A761" s="311"/>
      <c r="B761" s="321" t="e">
        <f>SUM(G761:R761)-SUM(#REF!)</f>
        <v>#REF!</v>
      </c>
      <c r="C761" s="311"/>
      <c r="D761" s="311"/>
      <c r="E761" s="168" t="s">
        <v>134</v>
      </c>
      <c r="F761" s="106" t="s">
        <v>241</v>
      </c>
      <c r="G761" s="162">
        <f>G762+G763+G764</f>
        <v>0</v>
      </c>
      <c r="H761" s="161">
        <f t="shared" ref="H761:R761" si="134">H762+H763+H764</f>
        <v>0</v>
      </c>
      <c r="I761" s="161">
        <f t="shared" si="134"/>
        <v>0</v>
      </c>
      <c r="J761" s="161">
        <f t="shared" si="134"/>
        <v>0</v>
      </c>
      <c r="K761" s="161">
        <f t="shared" si="134"/>
        <v>0</v>
      </c>
      <c r="L761" s="161">
        <f t="shared" si="134"/>
        <v>0</v>
      </c>
      <c r="M761" s="161">
        <f t="shared" si="134"/>
        <v>0</v>
      </c>
      <c r="N761" s="161">
        <f t="shared" si="134"/>
        <v>0</v>
      </c>
      <c r="O761" s="161">
        <f t="shared" si="134"/>
        <v>0</v>
      </c>
      <c r="P761" s="161">
        <f t="shared" si="134"/>
        <v>0</v>
      </c>
      <c r="Q761" s="161">
        <f t="shared" si="134"/>
        <v>0</v>
      </c>
      <c r="R761" s="161">
        <f t="shared" si="134"/>
        <v>0</v>
      </c>
      <c r="S761" s="41"/>
      <c r="T761" s="235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</row>
    <row r="762" spans="1:55" s="3" customFormat="1" ht="24.95" customHeight="1">
      <c r="A762" s="316"/>
      <c r="B762" s="321" t="e">
        <f>SUM(G762:R762)-SUM(#REF!)</f>
        <v>#REF!</v>
      </c>
      <c r="C762" s="316"/>
      <c r="D762" s="316"/>
      <c r="E762" s="20" t="s">
        <v>29</v>
      </c>
      <c r="F762" s="199"/>
      <c r="G762" s="53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42"/>
      <c r="T762" s="15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</row>
    <row r="763" spans="1:55" s="3" customFormat="1" ht="24.95" customHeight="1">
      <c r="A763" s="316"/>
      <c r="B763" s="321" t="e">
        <f>SUM(G763:R763)-SUM(#REF!)</f>
        <v>#REF!</v>
      </c>
      <c r="C763" s="316"/>
      <c r="D763" s="316"/>
      <c r="E763" s="20" t="s">
        <v>29</v>
      </c>
      <c r="F763" s="199"/>
      <c r="G763" s="53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42"/>
      <c r="T763" s="15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</row>
    <row r="764" spans="1:55" s="3" customFormat="1" ht="24.95" customHeight="1">
      <c r="A764" s="316"/>
      <c r="B764" s="321" t="e">
        <f>SUM(G764:R764)-SUM(#REF!)</f>
        <v>#REF!</v>
      </c>
      <c r="C764" s="316"/>
      <c r="D764" s="316"/>
      <c r="E764" s="20" t="s">
        <v>29</v>
      </c>
      <c r="F764" s="199"/>
      <c r="G764" s="53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42"/>
      <c r="T764" s="15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</row>
    <row r="765" spans="1:55" s="1" customFormat="1" ht="24.95" customHeight="1">
      <c r="A765" s="318"/>
      <c r="B765" s="321" t="e">
        <f>SUM(G765:R765)-SUM(#REF!)</f>
        <v>#REF!</v>
      </c>
      <c r="C765" s="318"/>
      <c r="D765" s="318"/>
      <c r="E765" s="244" t="s">
        <v>143</v>
      </c>
      <c r="F765" s="164" t="s">
        <v>225</v>
      </c>
      <c r="G765" s="165">
        <f>G755+G756</f>
        <v>0</v>
      </c>
      <c r="H765" s="165">
        <f t="shared" ref="H765:R765" si="135">H755+H756</f>
        <v>0</v>
      </c>
      <c r="I765" s="165">
        <f t="shared" si="135"/>
        <v>0</v>
      </c>
      <c r="J765" s="165">
        <f t="shared" si="135"/>
        <v>0</v>
      </c>
      <c r="K765" s="165">
        <f t="shared" si="135"/>
        <v>0</v>
      </c>
      <c r="L765" s="165">
        <f t="shared" si="135"/>
        <v>0</v>
      </c>
      <c r="M765" s="165">
        <f t="shared" si="135"/>
        <v>0</v>
      </c>
      <c r="N765" s="165">
        <f t="shared" si="135"/>
        <v>0</v>
      </c>
      <c r="O765" s="165">
        <f t="shared" si="135"/>
        <v>0</v>
      </c>
      <c r="P765" s="165">
        <f t="shared" si="135"/>
        <v>0</v>
      </c>
      <c r="Q765" s="165">
        <f t="shared" si="135"/>
        <v>0</v>
      </c>
      <c r="R765" s="167">
        <f t="shared" si="135"/>
        <v>0</v>
      </c>
      <c r="S765" s="44"/>
      <c r="T765" s="23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</row>
    <row r="766" spans="1:55" s="6" customFormat="1" ht="24.95" customHeight="1">
      <c r="A766" s="311"/>
      <c r="B766" s="321" t="e">
        <f>SUM(G766:R766)-SUM(#REF!)</f>
        <v>#REF!</v>
      </c>
      <c r="C766" s="311"/>
      <c r="D766" s="311"/>
      <c r="E766" s="13" t="s">
        <v>16</v>
      </c>
      <c r="F766" s="9" t="s">
        <v>216</v>
      </c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41"/>
      <c r="T766" s="235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</row>
    <row r="767" spans="1:55" s="6" customFormat="1" ht="24.95" customHeight="1">
      <c r="A767" s="311"/>
      <c r="B767" s="321" t="e">
        <f>SUM(G767:R767)-SUM(#REF!)</f>
        <v>#REF!</v>
      </c>
      <c r="C767" s="311"/>
      <c r="D767" s="311"/>
      <c r="E767" s="168" t="s">
        <v>144</v>
      </c>
      <c r="F767" s="106" t="s">
        <v>215</v>
      </c>
      <c r="G767" s="161">
        <f>(IF(G766&gt;0,G766,0))</f>
        <v>0</v>
      </c>
      <c r="H767" s="161">
        <f t="shared" ref="H767:R767" si="136">(IF(H766&gt;0,H766,0))</f>
        <v>0</v>
      </c>
      <c r="I767" s="161">
        <f t="shared" si="136"/>
        <v>0</v>
      </c>
      <c r="J767" s="161">
        <f t="shared" si="136"/>
        <v>0</v>
      </c>
      <c r="K767" s="161">
        <f t="shared" si="136"/>
        <v>0</v>
      </c>
      <c r="L767" s="161">
        <f t="shared" si="136"/>
        <v>0</v>
      </c>
      <c r="M767" s="161">
        <f t="shared" si="136"/>
        <v>0</v>
      </c>
      <c r="N767" s="161">
        <f t="shared" si="136"/>
        <v>0</v>
      </c>
      <c r="O767" s="161">
        <f t="shared" si="136"/>
        <v>0</v>
      </c>
      <c r="P767" s="161">
        <f t="shared" si="136"/>
        <v>0</v>
      </c>
      <c r="Q767" s="161">
        <f t="shared" si="136"/>
        <v>0</v>
      </c>
      <c r="R767" s="163">
        <f t="shared" si="136"/>
        <v>0</v>
      </c>
      <c r="S767" s="41"/>
      <c r="T767" s="235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</row>
    <row r="768" spans="1:55" s="3" customFormat="1" ht="24.95" customHeight="1">
      <c r="A768" s="316"/>
      <c r="B768" s="321" t="e">
        <f>SUM(G768:R768)-SUM(#REF!)</f>
        <v>#REF!</v>
      </c>
      <c r="C768" s="316"/>
      <c r="D768" s="316"/>
      <c r="E768" s="20" t="s">
        <v>29</v>
      </c>
      <c r="F768" s="12" t="s">
        <v>212</v>
      </c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42"/>
      <c r="T768" s="131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</row>
    <row r="769" spans="1:55" s="3" customFormat="1" ht="24.95" customHeight="1">
      <c r="A769" s="316"/>
      <c r="B769" s="321" t="e">
        <f>SUM(G769:R769)-SUM(#REF!)</f>
        <v>#REF!</v>
      </c>
      <c r="C769" s="316"/>
      <c r="D769" s="316"/>
      <c r="E769" s="20" t="s">
        <v>29</v>
      </c>
      <c r="F769" s="12" t="s">
        <v>226</v>
      </c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42"/>
      <c r="T769" s="131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</row>
    <row r="770" spans="1:55" s="6" customFormat="1" ht="24.95" customHeight="1">
      <c r="A770" s="311"/>
      <c r="B770" s="321" t="e">
        <f>SUM(G770:R770)-SUM(#REF!)</f>
        <v>#REF!</v>
      </c>
      <c r="C770" s="311"/>
      <c r="D770" s="311"/>
      <c r="E770" s="168" t="s">
        <v>147</v>
      </c>
      <c r="F770" s="106" t="s">
        <v>257</v>
      </c>
      <c r="G770" s="161">
        <f>G767+G768+G769</f>
        <v>0</v>
      </c>
      <c r="H770" s="161">
        <f t="shared" ref="H770:R770" si="137">H767+H768+H769</f>
        <v>0</v>
      </c>
      <c r="I770" s="161">
        <f t="shared" si="137"/>
        <v>0</v>
      </c>
      <c r="J770" s="161">
        <f t="shared" si="137"/>
        <v>0</v>
      </c>
      <c r="K770" s="161">
        <f t="shared" si="137"/>
        <v>0</v>
      </c>
      <c r="L770" s="161">
        <f t="shared" si="137"/>
        <v>0</v>
      </c>
      <c r="M770" s="161">
        <f t="shared" si="137"/>
        <v>0</v>
      </c>
      <c r="N770" s="161">
        <f t="shared" si="137"/>
        <v>0</v>
      </c>
      <c r="O770" s="161">
        <f t="shared" si="137"/>
        <v>0</v>
      </c>
      <c r="P770" s="161">
        <f t="shared" si="137"/>
        <v>0</v>
      </c>
      <c r="Q770" s="161">
        <f t="shared" si="137"/>
        <v>0</v>
      </c>
      <c r="R770" s="161">
        <f t="shared" si="137"/>
        <v>0</v>
      </c>
      <c r="S770" s="41"/>
      <c r="T770" s="160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</row>
    <row r="771" spans="1:55" s="6" customFormat="1" ht="24.95" customHeight="1">
      <c r="A771" s="311"/>
      <c r="B771" s="321" t="e">
        <f>SUM(G771:R771)-SUM(#REF!)</f>
        <v>#REF!</v>
      </c>
      <c r="C771" s="311"/>
      <c r="D771" s="311"/>
      <c r="E771" s="168" t="s">
        <v>132</v>
      </c>
      <c r="F771" s="106" t="s">
        <v>145</v>
      </c>
      <c r="G771" s="161">
        <f>G772+G773+G774</f>
        <v>0</v>
      </c>
      <c r="H771" s="161">
        <f t="shared" ref="H771:R771" si="138">H772+H773+H774</f>
        <v>0</v>
      </c>
      <c r="I771" s="161">
        <f t="shared" si="138"/>
        <v>0</v>
      </c>
      <c r="J771" s="161">
        <f t="shared" si="138"/>
        <v>0</v>
      </c>
      <c r="K771" s="161">
        <f t="shared" si="138"/>
        <v>0</v>
      </c>
      <c r="L771" s="161">
        <f t="shared" si="138"/>
        <v>0</v>
      </c>
      <c r="M771" s="161">
        <f t="shared" si="138"/>
        <v>0</v>
      </c>
      <c r="N771" s="161">
        <f t="shared" si="138"/>
        <v>0</v>
      </c>
      <c r="O771" s="161">
        <f t="shared" si="138"/>
        <v>0</v>
      </c>
      <c r="P771" s="161">
        <f t="shared" si="138"/>
        <v>0</v>
      </c>
      <c r="Q771" s="161">
        <f t="shared" si="138"/>
        <v>0</v>
      </c>
      <c r="R771" s="161">
        <f t="shared" si="138"/>
        <v>0</v>
      </c>
      <c r="S771" s="41"/>
      <c r="T771" s="160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</row>
    <row r="772" spans="1:55" s="3" customFormat="1" ht="24.95" customHeight="1">
      <c r="A772" s="316"/>
      <c r="B772" s="321" t="e">
        <f>SUM(G772:R772)-SUM(#REF!)</f>
        <v>#REF!</v>
      </c>
      <c r="C772" s="316"/>
      <c r="D772" s="316"/>
      <c r="E772" s="20" t="s">
        <v>29</v>
      </c>
      <c r="F772" s="12" t="s">
        <v>213</v>
      </c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42"/>
      <c r="T772" s="131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</row>
    <row r="773" spans="1:55" s="3" customFormat="1" ht="24.95" customHeight="1">
      <c r="A773" s="316"/>
      <c r="B773" s="321" t="e">
        <f>SUM(G773:R773)-SUM(#REF!)</f>
        <v>#REF!</v>
      </c>
      <c r="C773" s="316"/>
      <c r="D773" s="316"/>
      <c r="E773" s="20" t="s">
        <v>29</v>
      </c>
      <c r="F773" s="199"/>
      <c r="G773" s="53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42"/>
      <c r="T773" s="131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</row>
    <row r="774" spans="1:55" s="3" customFormat="1" ht="24.95" customHeight="1">
      <c r="A774" s="316"/>
      <c r="B774" s="321" t="e">
        <f>SUM(G774:R774)-SUM(#REF!)</f>
        <v>#REF!</v>
      </c>
      <c r="C774" s="316"/>
      <c r="D774" s="316"/>
      <c r="E774" s="20" t="s">
        <v>29</v>
      </c>
      <c r="F774" s="199"/>
      <c r="G774" s="53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42"/>
      <c r="T774" s="131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</row>
    <row r="775" spans="1:55" s="6" customFormat="1" ht="24.95" customHeight="1">
      <c r="A775" s="311"/>
      <c r="B775" s="321" t="e">
        <f>SUM(G775:R775)-SUM(#REF!)</f>
        <v>#REF!</v>
      </c>
      <c r="C775" s="311"/>
      <c r="D775" s="311"/>
      <c r="E775" s="168" t="s">
        <v>134</v>
      </c>
      <c r="F775" s="106" t="s">
        <v>148</v>
      </c>
      <c r="G775" s="161">
        <f>G776+G777+G778</f>
        <v>0</v>
      </c>
      <c r="H775" s="161">
        <f t="shared" ref="H775:R775" si="139">H776+H777+H778</f>
        <v>0</v>
      </c>
      <c r="I775" s="161">
        <f t="shared" si="139"/>
        <v>0</v>
      </c>
      <c r="J775" s="161">
        <f t="shared" si="139"/>
        <v>0</v>
      </c>
      <c r="K775" s="161">
        <f t="shared" si="139"/>
        <v>0</v>
      </c>
      <c r="L775" s="161">
        <f t="shared" si="139"/>
        <v>0</v>
      </c>
      <c r="M775" s="161">
        <f t="shared" si="139"/>
        <v>0</v>
      </c>
      <c r="N775" s="161">
        <f t="shared" si="139"/>
        <v>0</v>
      </c>
      <c r="O775" s="161">
        <f t="shared" si="139"/>
        <v>0</v>
      </c>
      <c r="P775" s="161">
        <f t="shared" si="139"/>
        <v>0</v>
      </c>
      <c r="Q775" s="161">
        <f t="shared" si="139"/>
        <v>0</v>
      </c>
      <c r="R775" s="161">
        <f t="shared" si="139"/>
        <v>0</v>
      </c>
      <c r="S775" s="41"/>
      <c r="T775" s="160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</row>
    <row r="776" spans="1:55" s="3" customFormat="1" ht="24.95" customHeight="1">
      <c r="A776" s="316"/>
      <c r="B776" s="321" t="e">
        <f>SUM(G776:R776)-SUM(#REF!)</f>
        <v>#REF!</v>
      </c>
      <c r="C776" s="316"/>
      <c r="D776" s="316"/>
      <c r="E776" s="20" t="s">
        <v>29</v>
      </c>
      <c r="F776" s="12" t="s">
        <v>255</v>
      </c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42"/>
      <c r="T776" s="131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</row>
    <row r="777" spans="1:55" s="3" customFormat="1" ht="24.95" customHeight="1">
      <c r="A777" s="316"/>
      <c r="B777" s="321" t="e">
        <f>SUM(G777:R777)-SUM(#REF!)</f>
        <v>#REF!</v>
      </c>
      <c r="C777" s="316"/>
      <c r="D777" s="316"/>
      <c r="E777" s="20" t="s">
        <v>29</v>
      </c>
      <c r="F777" s="12" t="s">
        <v>256</v>
      </c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42"/>
      <c r="T777" s="131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</row>
    <row r="778" spans="1:55" s="3" customFormat="1" ht="24.95" customHeight="1">
      <c r="A778" s="316"/>
      <c r="B778" s="321" t="e">
        <f>SUM(G778:R778)-SUM(#REF!)</f>
        <v>#REF!</v>
      </c>
      <c r="C778" s="316"/>
      <c r="D778" s="316"/>
      <c r="E778" s="20" t="s">
        <v>29</v>
      </c>
      <c r="F778" s="270"/>
      <c r="G778" s="54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42"/>
      <c r="T778" s="131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</row>
    <row r="779" spans="1:55" s="1" customFormat="1" ht="24.95" customHeight="1">
      <c r="A779" s="318"/>
      <c r="B779" s="373" t="e">
        <f>SUM(G779:R779)-SUM(#REF!)</f>
        <v>#REF!</v>
      </c>
      <c r="C779" s="318"/>
      <c r="D779" s="318"/>
      <c r="E779" s="244" t="s">
        <v>395</v>
      </c>
      <c r="F779" s="164" t="s">
        <v>227</v>
      </c>
      <c r="G779" s="165">
        <f>G770+G771-G775</f>
        <v>0</v>
      </c>
      <c r="H779" s="165">
        <f t="shared" ref="H779:R779" si="140">H770+H771-H775</f>
        <v>0</v>
      </c>
      <c r="I779" s="165">
        <f t="shared" si="140"/>
        <v>0</v>
      </c>
      <c r="J779" s="165">
        <f t="shared" si="140"/>
        <v>0</v>
      </c>
      <c r="K779" s="165">
        <f t="shared" si="140"/>
        <v>0</v>
      </c>
      <c r="L779" s="165">
        <f t="shared" si="140"/>
        <v>0</v>
      </c>
      <c r="M779" s="165">
        <f t="shared" si="140"/>
        <v>0</v>
      </c>
      <c r="N779" s="165">
        <f t="shared" si="140"/>
        <v>0</v>
      </c>
      <c r="O779" s="165">
        <f t="shared" si="140"/>
        <v>0</v>
      </c>
      <c r="P779" s="165">
        <f t="shared" si="140"/>
        <v>0</v>
      </c>
      <c r="Q779" s="165">
        <f t="shared" si="140"/>
        <v>0</v>
      </c>
      <c r="R779" s="165">
        <f t="shared" si="140"/>
        <v>0</v>
      </c>
      <c r="S779" s="44"/>
      <c r="T779" s="237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</row>
    <row r="780" spans="1:55" s="6" customFormat="1" ht="24.95" customHeight="1">
      <c r="A780" s="311"/>
      <c r="B780" s="321" t="e">
        <f>SUM(G780:R780)-SUM(#REF!)</f>
        <v>#REF!</v>
      </c>
      <c r="C780" s="311"/>
      <c r="D780" s="311"/>
      <c r="E780" s="168" t="s">
        <v>396</v>
      </c>
      <c r="F780" s="106" t="s">
        <v>228</v>
      </c>
      <c r="G780" s="161">
        <f>(IF(G766&lt;0,G766,0))</f>
        <v>0</v>
      </c>
      <c r="H780" s="161">
        <f t="shared" ref="H780:R780" si="141">(IF(H766&lt;0,H766,0))</f>
        <v>0</v>
      </c>
      <c r="I780" s="161">
        <f t="shared" si="141"/>
        <v>0</v>
      </c>
      <c r="J780" s="161">
        <f t="shared" si="141"/>
        <v>0</v>
      </c>
      <c r="K780" s="161">
        <f t="shared" si="141"/>
        <v>0</v>
      </c>
      <c r="L780" s="161">
        <f t="shared" si="141"/>
        <v>0</v>
      </c>
      <c r="M780" s="161">
        <f t="shared" si="141"/>
        <v>0</v>
      </c>
      <c r="N780" s="161">
        <f t="shared" si="141"/>
        <v>0</v>
      </c>
      <c r="O780" s="161">
        <f t="shared" si="141"/>
        <v>0</v>
      </c>
      <c r="P780" s="161">
        <f t="shared" si="141"/>
        <v>0</v>
      </c>
      <c r="Q780" s="161">
        <f t="shared" si="141"/>
        <v>0</v>
      </c>
      <c r="R780" s="161">
        <f t="shared" si="141"/>
        <v>0</v>
      </c>
      <c r="S780" s="41"/>
      <c r="T780" s="160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</row>
    <row r="781" spans="1:55" s="3" customFormat="1" ht="24.95" customHeight="1">
      <c r="A781" s="316"/>
      <c r="B781" s="321" t="e">
        <f>SUM(G781:R781)-SUM(#REF!)</f>
        <v>#REF!</v>
      </c>
      <c r="C781" s="316"/>
      <c r="D781" s="316"/>
      <c r="E781" s="20" t="s">
        <v>29</v>
      </c>
      <c r="F781" s="12" t="s">
        <v>214</v>
      </c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42"/>
      <c r="T781" s="131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</row>
    <row r="782" spans="1:55" s="3" customFormat="1" ht="24.95" customHeight="1">
      <c r="A782" s="316"/>
      <c r="B782" s="321" t="e">
        <f>SUM(G782:R782)-SUM(#REF!)</f>
        <v>#REF!</v>
      </c>
      <c r="C782" s="316"/>
      <c r="D782" s="316"/>
      <c r="E782" s="20" t="s">
        <v>29</v>
      </c>
      <c r="F782" s="12" t="s">
        <v>217</v>
      </c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42"/>
      <c r="T782" s="131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</row>
    <row r="783" spans="1:55" s="6" customFormat="1" ht="24.95" customHeight="1">
      <c r="A783" s="311"/>
      <c r="B783" s="321" t="e">
        <f>SUM(G783:R783)-SUM(#REF!)</f>
        <v>#REF!</v>
      </c>
      <c r="C783" s="311"/>
      <c r="D783" s="311"/>
      <c r="E783" s="168" t="s">
        <v>397</v>
      </c>
      <c r="F783" s="106" t="s">
        <v>247</v>
      </c>
      <c r="G783" s="161">
        <f>G780+G781+G782</f>
        <v>0</v>
      </c>
      <c r="H783" s="161">
        <f t="shared" ref="H783:R783" si="142">H780+H781+H782</f>
        <v>0</v>
      </c>
      <c r="I783" s="161">
        <f t="shared" si="142"/>
        <v>0</v>
      </c>
      <c r="J783" s="161">
        <f t="shared" si="142"/>
        <v>0</v>
      </c>
      <c r="K783" s="161">
        <f t="shared" si="142"/>
        <v>0</v>
      </c>
      <c r="L783" s="161">
        <f t="shared" si="142"/>
        <v>0</v>
      </c>
      <c r="M783" s="161">
        <f t="shared" si="142"/>
        <v>0</v>
      </c>
      <c r="N783" s="161">
        <f t="shared" si="142"/>
        <v>0</v>
      </c>
      <c r="O783" s="161">
        <f t="shared" si="142"/>
        <v>0</v>
      </c>
      <c r="P783" s="161">
        <f t="shared" si="142"/>
        <v>0</v>
      </c>
      <c r="Q783" s="161">
        <f t="shared" si="142"/>
        <v>0</v>
      </c>
      <c r="R783" s="161">
        <f t="shared" si="142"/>
        <v>0</v>
      </c>
      <c r="S783" s="41"/>
      <c r="T783" s="160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</row>
    <row r="784" spans="1:55" s="6" customFormat="1" ht="24.95" customHeight="1">
      <c r="A784" s="311"/>
      <c r="B784" s="321" t="e">
        <f>SUM(G784:R784)-SUM(#REF!)</f>
        <v>#REF!</v>
      </c>
      <c r="C784" s="311"/>
      <c r="D784" s="311"/>
      <c r="E784" s="168" t="s">
        <v>132</v>
      </c>
      <c r="F784" s="106" t="s">
        <v>244</v>
      </c>
      <c r="G784" s="161">
        <f>G785+G786+G787</f>
        <v>0</v>
      </c>
      <c r="H784" s="161">
        <f t="shared" ref="H784:R784" si="143">H785+H786+H787</f>
        <v>0</v>
      </c>
      <c r="I784" s="161">
        <f t="shared" si="143"/>
        <v>0</v>
      </c>
      <c r="J784" s="161">
        <f t="shared" si="143"/>
        <v>0</v>
      </c>
      <c r="K784" s="161">
        <f t="shared" si="143"/>
        <v>0</v>
      </c>
      <c r="L784" s="161">
        <f t="shared" si="143"/>
        <v>0</v>
      </c>
      <c r="M784" s="161">
        <f t="shared" si="143"/>
        <v>0</v>
      </c>
      <c r="N784" s="161">
        <f t="shared" si="143"/>
        <v>0</v>
      </c>
      <c r="O784" s="161">
        <f t="shared" si="143"/>
        <v>0</v>
      </c>
      <c r="P784" s="161">
        <f t="shared" si="143"/>
        <v>0</v>
      </c>
      <c r="Q784" s="161">
        <f t="shared" si="143"/>
        <v>0</v>
      </c>
      <c r="R784" s="161">
        <f t="shared" si="143"/>
        <v>0</v>
      </c>
      <c r="S784" s="41"/>
      <c r="T784" s="160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</row>
    <row r="785" spans="1:55" s="3" customFormat="1" ht="24.95" customHeight="1">
      <c r="A785" s="316"/>
      <c r="B785" s="321" t="e">
        <f>SUM(G785:R785)-SUM(#REF!)</f>
        <v>#REF!</v>
      </c>
      <c r="C785" s="316"/>
      <c r="D785" s="316"/>
      <c r="E785" s="20" t="s">
        <v>29</v>
      </c>
      <c r="F785" s="12" t="s">
        <v>245</v>
      </c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42"/>
      <c r="T785" s="131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</row>
    <row r="786" spans="1:55" s="3" customFormat="1" ht="24.95" customHeight="1">
      <c r="A786" s="316"/>
      <c r="B786" s="321" t="e">
        <f>SUM(G786:R786)-SUM(#REF!)</f>
        <v>#REF!</v>
      </c>
      <c r="C786" s="316"/>
      <c r="D786" s="316"/>
      <c r="E786" s="20" t="s">
        <v>29</v>
      </c>
      <c r="F786" s="199"/>
      <c r="G786" s="53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42"/>
      <c r="T786" s="131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</row>
    <row r="787" spans="1:55" s="3" customFormat="1" ht="24.95" customHeight="1">
      <c r="A787" s="316"/>
      <c r="B787" s="321" t="e">
        <f>SUM(G787:R787)-SUM(#REF!)</f>
        <v>#REF!</v>
      </c>
      <c r="C787" s="316"/>
      <c r="D787" s="316"/>
      <c r="E787" s="20" t="s">
        <v>29</v>
      </c>
      <c r="F787" s="199"/>
      <c r="G787" s="53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42"/>
      <c r="T787" s="131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</row>
    <row r="788" spans="1:55" s="6" customFormat="1" ht="24.95" customHeight="1">
      <c r="A788" s="311"/>
      <c r="B788" s="321" t="e">
        <f>SUM(G788:R788)-SUM(#REF!)</f>
        <v>#REF!</v>
      </c>
      <c r="C788" s="311"/>
      <c r="D788" s="311"/>
      <c r="E788" s="168" t="s">
        <v>134</v>
      </c>
      <c r="F788" s="106" t="s">
        <v>246</v>
      </c>
      <c r="G788" s="162">
        <f>G789+G790+G791</f>
        <v>0</v>
      </c>
      <c r="H788" s="161">
        <f t="shared" ref="H788:R788" si="144">H789+H790+H791</f>
        <v>0</v>
      </c>
      <c r="I788" s="161">
        <f t="shared" si="144"/>
        <v>0</v>
      </c>
      <c r="J788" s="161">
        <f t="shared" si="144"/>
        <v>0</v>
      </c>
      <c r="K788" s="161">
        <f t="shared" si="144"/>
        <v>0</v>
      </c>
      <c r="L788" s="161">
        <f t="shared" si="144"/>
        <v>0</v>
      </c>
      <c r="M788" s="161">
        <f t="shared" si="144"/>
        <v>0</v>
      </c>
      <c r="N788" s="161">
        <f t="shared" si="144"/>
        <v>0</v>
      </c>
      <c r="O788" s="161">
        <f t="shared" si="144"/>
        <v>0</v>
      </c>
      <c r="P788" s="161">
        <f t="shared" si="144"/>
        <v>0</v>
      </c>
      <c r="Q788" s="161">
        <f t="shared" si="144"/>
        <v>0</v>
      </c>
      <c r="R788" s="161">
        <f t="shared" si="144"/>
        <v>0</v>
      </c>
      <c r="S788" s="41"/>
      <c r="T788" s="160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</row>
    <row r="789" spans="1:55" s="3" customFormat="1" ht="24.95" customHeight="1">
      <c r="A789" s="316"/>
      <c r="B789" s="321" t="e">
        <f>SUM(G789:R789)-SUM(#REF!)</f>
        <v>#REF!</v>
      </c>
      <c r="C789" s="316"/>
      <c r="D789" s="316"/>
      <c r="E789" s="20" t="s">
        <v>29</v>
      </c>
      <c r="F789" s="199"/>
      <c r="G789" s="53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42"/>
      <c r="T789" s="131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</row>
    <row r="790" spans="1:55" s="3" customFormat="1" ht="24.95" customHeight="1">
      <c r="A790" s="316"/>
      <c r="B790" s="321" t="e">
        <f>SUM(G790:R790)-SUM(#REF!)</f>
        <v>#REF!</v>
      </c>
      <c r="C790" s="316"/>
      <c r="D790" s="316"/>
      <c r="E790" s="20" t="s">
        <v>29</v>
      </c>
      <c r="F790" s="199"/>
      <c r="G790" s="53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42"/>
      <c r="T790" s="131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</row>
    <row r="791" spans="1:55" s="3" customFormat="1" ht="24.95" customHeight="1">
      <c r="A791" s="316"/>
      <c r="B791" s="321" t="e">
        <f>SUM(G791:R791)-SUM(#REF!)</f>
        <v>#REF!</v>
      </c>
      <c r="C791" s="316"/>
      <c r="D791" s="316"/>
      <c r="E791" s="20" t="s">
        <v>29</v>
      </c>
      <c r="F791" s="199"/>
      <c r="G791" s="53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42"/>
      <c r="T791" s="131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</row>
    <row r="792" spans="1:55" s="1" customFormat="1" ht="24.95" customHeight="1">
      <c r="A792" s="318"/>
      <c r="B792" s="373" t="e">
        <f>SUM(G792:R792)-SUM(#REF!)</f>
        <v>#REF!</v>
      </c>
      <c r="C792" s="318"/>
      <c r="D792" s="318"/>
      <c r="E792" s="244" t="s">
        <v>398</v>
      </c>
      <c r="F792" s="164" t="s">
        <v>229</v>
      </c>
      <c r="G792" s="165">
        <f t="shared" ref="G792:R792" si="145">G783+G784-G788</f>
        <v>0</v>
      </c>
      <c r="H792" s="165">
        <f t="shared" si="145"/>
        <v>0</v>
      </c>
      <c r="I792" s="165">
        <f t="shared" si="145"/>
        <v>0</v>
      </c>
      <c r="J792" s="165">
        <f t="shared" si="145"/>
        <v>0</v>
      </c>
      <c r="K792" s="165">
        <f t="shared" si="145"/>
        <v>0</v>
      </c>
      <c r="L792" s="165">
        <f t="shared" si="145"/>
        <v>0</v>
      </c>
      <c r="M792" s="165">
        <f t="shared" si="145"/>
        <v>0</v>
      </c>
      <c r="N792" s="165">
        <f t="shared" si="145"/>
        <v>0</v>
      </c>
      <c r="O792" s="165">
        <f t="shared" si="145"/>
        <v>0</v>
      </c>
      <c r="P792" s="165">
        <f t="shared" si="145"/>
        <v>0</v>
      </c>
      <c r="Q792" s="165">
        <f t="shared" si="145"/>
        <v>0</v>
      </c>
      <c r="R792" s="165">
        <f t="shared" si="145"/>
        <v>0</v>
      </c>
      <c r="S792" s="44"/>
      <c r="T792" s="237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</row>
    <row r="793" spans="1:55" s="1" customFormat="1" ht="24.95" customHeight="1">
      <c r="A793" s="318"/>
      <c r="B793" s="321" t="e">
        <f>SUM(G793:R793)-SUM(#REF!)</f>
        <v>#REF!</v>
      </c>
      <c r="C793" s="318"/>
      <c r="D793" s="318"/>
      <c r="E793" s="244" t="s">
        <v>399</v>
      </c>
      <c r="F793" s="164" t="s">
        <v>152</v>
      </c>
      <c r="G793" s="165">
        <f t="shared" ref="G793:R793" si="146">G779-G792</f>
        <v>0</v>
      </c>
      <c r="H793" s="165">
        <f t="shared" si="146"/>
        <v>0</v>
      </c>
      <c r="I793" s="165">
        <f t="shared" si="146"/>
        <v>0</v>
      </c>
      <c r="J793" s="165">
        <f t="shared" si="146"/>
        <v>0</v>
      </c>
      <c r="K793" s="165">
        <f t="shared" si="146"/>
        <v>0</v>
      </c>
      <c r="L793" s="165">
        <f t="shared" si="146"/>
        <v>0</v>
      </c>
      <c r="M793" s="165">
        <f t="shared" si="146"/>
        <v>0</v>
      </c>
      <c r="N793" s="165">
        <f t="shared" si="146"/>
        <v>0</v>
      </c>
      <c r="O793" s="165">
        <f t="shared" si="146"/>
        <v>0</v>
      </c>
      <c r="P793" s="165">
        <f t="shared" si="146"/>
        <v>0</v>
      </c>
      <c r="Q793" s="165">
        <f t="shared" si="146"/>
        <v>0</v>
      </c>
      <c r="R793" s="165">
        <f t="shared" si="146"/>
        <v>0</v>
      </c>
      <c r="S793" s="44"/>
      <c r="T793" s="237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</row>
    <row r="794" spans="1:55" s="1" customFormat="1" ht="24.95" customHeight="1">
      <c r="A794" s="318"/>
      <c r="B794" s="321" t="e">
        <f>SUM(G794:R794)-SUM(#REF!)</f>
        <v>#REF!</v>
      </c>
      <c r="C794" s="318"/>
      <c r="D794" s="318"/>
      <c r="E794" s="19" t="s">
        <v>17</v>
      </c>
      <c r="F794" s="11" t="s">
        <v>149</v>
      </c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44"/>
      <c r="T794" s="237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</row>
    <row r="795" spans="1:55" s="3" customFormat="1" ht="24.95" customHeight="1">
      <c r="A795" s="316"/>
      <c r="B795" s="321" t="e">
        <f>SUM(G795:R795)-SUM(#REF!)</f>
        <v>#REF!</v>
      </c>
      <c r="C795" s="316"/>
      <c r="D795" s="316"/>
      <c r="E795" s="243" t="s">
        <v>132</v>
      </c>
      <c r="F795" s="239" t="s">
        <v>150</v>
      </c>
      <c r="G795" s="240">
        <f>(IF(G794&gt;0,G794,0))</f>
        <v>0</v>
      </c>
      <c r="H795" s="240">
        <f t="shared" ref="H795:R795" si="147">(IF(H794&gt;0,H794,0))</f>
        <v>0</v>
      </c>
      <c r="I795" s="240">
        <f t="shared" si="147"/>
        <v>0</v>
      </c>
      <c r="J795" s="240">
        <f t="shared" si="147"/>
        <v>0</v>
      </c>
      <c r="K795" s="240">
        <f t="shared" si="147"/>
        <v>0</v>
      </c>
      <c r="L795" s="240">
        <f t="shared" si="147"/>
        <v>0</v>
      </c>
      <c r="M795" s="240">
        <f t="shared" si="147"/>
        <v>0</v>
      </c>
      <c r="N795" s="240">
        <f t="shared" si="147"/>
        <v>0</v>
      </c>
      <c r="O795" s="240">
        <f t="shared" si="147"/>
        <v>0</v>
      </c>
      <c r="P795" s="240">
        <f t="shared" si="147"/>
        <v>0</v>
      </c>
      <c r="Q795" s="240">
        <f t="shared" si="147"/>
        <v>0</v>
      </c>
      <c r="R795" s="240">
        <f t="shared" si="147"/>
        <v>0</v>
      </c>
      <c r="S795" s="42"/>
      <c r="T795" s="131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</row>
    <row r="796" spans="1:55" s="3" customFormat="1" ht="24.95" customHeight="1">
      <c r="A796" s="316"/>
      <c r="B796" s="321" t="e">
        <f>SUM(G796:R796)-SUM(#REF!)</f>
        <v>#REF!</v>
      </c>
      <c r="C796" s="316"/>
      <c r="D796" s="316"/>
      <c r="E796" s="243" t="s">
        <v>134</v>
      </c>
      <c r="F796" s="239" t="s">
        <v>151</v>
      </c>
      <c r="G796" s="240">
        <f>(IF(G794&lt;0,G794,0))</f>
        <v>0</v>
      </c>
      <c r="H796" s="240">
        <f t="shared" ref="H796:R796" si="148">(IF(H794&lt;0,H794,0))</f>
        <v>0</v>
      </c>
      <c r="I796" s="240">
        <f t="shared" si="148"/>
        <v>0</v>
      </c>
      <c r="J796" s="240">
        <f t="shared" si="148"/>
        <v>0</v>
      </c>
      <c r="K796" s="240">
        <f t="shared" si="148"/>
        <v>0</v>
      </c>
      <c r="L796" s="240">
        <f t="shared" si="148"/>
        <v>0</v>
      </c>
      <c r="M796" s="240">
        <f t="shared" si="148"/>
        <v>0</v>
      </c>
      <c r="N796" s="240">
        <f t="shared" si="148"/>
        <v>0</v>
      </c>
      <c r="O796" s="240">
        <f t="shared" si="148"/>
        <v>0</v>
      </c>
      <c r="P796" s="240">
        <f t="shared" si="148"/>
        <v>0</v>
      </c>
      <c r="Q796" s="240">
        <f t="shared" si="148"/>
        <v>0</v>
      </c>
      <c r="R796" s="240">
        <f t="shared" si="148"/>
        <v>0</v>
      </c>
      <c r="S796" s="42"/>
      <c r="T796" s="131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</row>
    <row r="797" spans="1:55" s="3" customFormat="1" ht="24.95" customHeight="1">
      <c r="A797" s="316"/>
      <c r="B797" s="321" t="e">
        <f>SUM(G797:R797)-SUM(#REF!)</f>
        <v>#REF!</v>
      </c>
      <c r="C797" s="316"/>
      <c r="D797" s="316"/>
      <c r="E797" s="20" t="s">
        <v>153</v>
      </c>
      <c r="F797" s="12" t="s">
        <v>154</v>
      </c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42"/>
      <c r="T797" s="131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</row>
    <row r="798" spans="1:55" s="5" customFormat="1" ht="50.1" customHeight="1">
      <c r="A798" s="319"/>
      <c r="B798" s="321" t="e">
        <f>SUM(G798:R798)-SUM(#REF!)</f>
        <v>#REF!</v>
      </c>
      <c r="C798" s="319"/>
      <c r="D798" s="319"/>
      <c r="E798" s="246" t="s">
        <v>43</v>
      </c>
      <c r="F798" s="247" t="s">
        <v>230</v>
      </c>
      <c r="G798" s="248">
        <f>G719+G726+G730+G743+G754+G765+G793+G794</f>
        <v>0</v>
      </c>
      <c r="H798" s="249">
        <f t="shared" ref="H798:R798" si="149">H719+H726+H730+H743+H754+H765+H793+H794</f>
        <v>0</v>
      </c>
      <c r="I798" s="245">
        <f t="shared" si="149"/>
        <v>0</v>
      </c>
      <c r="J798" s="245">
        <f t="shared" si="149"/>
        <v>0</v>
      </c>
      <c r="K798" s="249">
        <f t="shared" si="149"/>
        <v>0</v>
      </c>
      <c r="L798" s="249">
        <f t="shared" si="149"/>
        <v>0</v>
      </c>
      <c r="M798" s="249">
        <f t="shared" si="149"/>
        <v>0</v>
      </c>
      <c r="N798" s="249">
        <f t="shared" si="149"/>
        <v>0</v>
      </c>
      <c r="O798" s="249">
        <f t="shared" si="149"/>
        <v>0</v>
      </c>
      <c r="P798" s="249">
        <f t="shared" si="149"/>
        <v>0</v>
      </c>
      <c r="Q798" s="249">
        <f t="shared" si="149"/>
        <v>0</v>
      </c>
      <c r="R798" s="249">
        <f t="shared" si="149"/>
        <v>0</v>
      </c>
      <c r="S798" s="43"/>
      <c r="T798" s="238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</row>
    <row r="799" spans="1:55" s="5" customFormat="1" ht="50.1" customHeight="1" thickBot="1">
      <c r="A799" s="319"/>
      <c r="B799" s="321" t="e">
        <f>SUM(G799:R799)-SUM(#REF!)</f>
        <v>#REF!</v>
      </c>
      <c r="C799" s="319"/>
      <c r="D799" s="319"/>
      <c r="E799" s="246" t="s">
        <v>44</v>
      </c>
      <c r="F799" s="250" t="s">
        <v>231</v>
      </c>
      <c r="G799" s="251">
        <f>G798</f>
        <v>0</v>
      </c>
      <c r="H799" s="252">
        <f t="shared" ref="H799:R799" si="150">H798</f>
        <v>0</v>
      </c>
      <c r="I799" s="253">
        <f t="shared" si="150"/>
        <v>0</v>
      </c>
      <c r="J799" s="252">
        <f t="shared" si="150"/>
        <v>0</v>
      </c>
      <c r="K799" s="252">
        <f t="shared" si="150"/>
        <v>0</v>
      </c>
      <c r="L799" s="252">
        <f t="shared" si="150"/>
        <v>0</v>
      </c>
      <c r="M799" s="252">
        <f t="shared" si="150"/>
        <v>0</v>
      </c>
      <c r="N799" s="252">
        <f t="shared" si="150"/>
        <v>0</v>
      </c>
      <c r="O799" s="252">
        <f t="shared" si="150"/>
        <v>0</v>
      </c>
      <c r="P799" s="252">
        <f t="shared" si="150"/>
        <v>0</v>
      </c>
      <c r="Q799" s="252">
        <f t="shared" si="150"/>
        <v>0</v>
      </c>
      <c r="R799" s="252">
        <f t="shared" si="150"/>
        <v>0</v>
      </c>
      <c r="S799" s="43"/>
      <c r="T799" s="238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</row>
    <row r="800" spans="1:55" ht="9.9499999999999993" customHeight="1" thickTop="1">
      <c r="E800" s="133"/>
      <c r="F800" s="127"/>
      <c r="G800" s="127"/>
      <c r="H800" s="254"/>
      <c r="I800" s="254"/>
      <c r="J800" s="254"/>
      <c r="K800" s="254"/>
      <c r="L800" s="254"/>
      <c r="M800" s="254"/>
      <c r="N800" s="254"/>
      <c r="O800" s="254"/>
      <c r="P800" s="254"/>
      <c r="Q800" s="254"/>
      <c r="R800" s="254"/>
    </row>
    <row r="801" spans="1:55" ht="9.9499999999999993" customHeight="1"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</row>
    <row r="802" spans="1:55" s="2" customFormat="1" ht="24.95" hidden="1" customHeight="1">
      <c r="A802" s="47"/>
      <c r="B802" s="47"/>
      <c r="C802" s="47"/>
      <c r="D802" s="47"/>
    </row>
    <row r="803" spans="1:55" s="2" customFormat="1" ht="24.95" hidden="1" customHeight="1">
      <c r="A803" s="47"/>
      <c r="B803" s="47"/>
      <c r="C803" s="47"/>
      <c r="D803" s="47"/>
    </row>
    <row r="804" spans="1:55" s="2" customFormat="1" ht="24.95" hidden="1" customHeight="1">
      <c r="A804" s="47"/>
      <c r="B804" s="47"/>
      <c r="C804" s="47"/>
      <c r="D804" s="47"/>
    </row>
    <row r="805" spans="1:55" ht="24.95" hidden="1" customHeight="1"/>
    <row r="806" spans="1:55" ht="24.95" hidden="1" customHeight="1"/>
    <row r="807" spans="1:55" ht="24.95" hidden="1" customHeight="1"/>
    <row r="808" spans="1:55" s="257" customFormat="1" ht="20.100000000000001" hidden="1" customHeight="1">
      <c r="A808" s="255"/>
      <c r="B808" s="256"/>
      <c r="C808" s="256"/>
      <c r="D808" s="256"/>
      <c r="G808" s="258" t="e">
        <f>G798-#REF!</f>
        <v>#REF!</v>
      </c>
      <c r="H808" s="258" t="e">
        <f>H798-#REF!</f>
        <v>#REF!</v>
      </c>
      <c r="I808" s="258" t="e">
        <f>I798-#REF!</f>
        <v>#REF!</v>
      </c>
      <c r="J808" s="258" t="e">
        <f>J798-#REF!</f>
        <v>#REF!</v>
      </c>
      <c r="K808" s="258" t="e">
        <f>K798-#REF!</f>
        <v>#REF!</v>
      </c>
      <c r="L808" s="258" t="e">
        <f>L798-#REF!</f>
        <v>#REF!</v>
      </c>
      <c r="M808" s="258" t="e">
        <f>M798-#REF!</f>
        <v>#REF!</v>
      </c>
      <c r="N808" s="258" t="e">
        <f>N798-#REF!</f>
        <v>#REF!</v>
      </c>
      <c r="O808" s="258" t="e">
        <f>O798-#REF!</f>
        <v>#REF!</v>
      </c>
      <c r="P808" s="258" t="e">
        <f>P798-#REF!</f>
        <v>#REF!</v>
      </c>
      <c r="Q808" s="258" t="e">
        <f>Q798-#REF!</f>
        <v>#REF!</v>
      </c>
      <c r="R808" s="258" t="e">
        <f>R798-#REF!</f>
        <v>#REF!</v>
      </c>
      <c r="S808" s="259"/>
      <c r="T808" s="260"/>
      <c r="U808" s="259"/>
      <c r="V808" s="259"/>
      <c r="W808" s="259"/>
      <c r="X808" s="259"/>
      <c r="Y808" s="259"/>
      <c r="Z808" s="259"/>
      <c r="AA808" s="259"/>
      <c r="AB808" s="259"/>
      <c r="AC808" s="259"/>
      <c r="AD808" s="259"/>
      <c r="AE808" s="259"/>
      <c r="AF808" s="259"/>
      <c r="AG808" s="259"/>
      <c r="AH808" s="259"/>
      <c r="AI808" s="259"/>
      <c r="AJ808" s="259"/>
      <c r="AK808" s="259"/>
      <c r="AL808" s="259"/>
      <c r="AM808" s="259"/>
      <c r="AN808" s="259"/>
      <c r="AO808" s="259"/>
      <c r="AP808" s="259"/>
      <c r="AQ808" s="259"/>
      <c r="AR808" s="259"/>
      <c r="AS808" s="259"/>
      <c r="AT808" s="259"/>
      <c r="AU808" s="259"/>
      <c r="AV808" s="259"/>
      <c r="AW808" s="259"/>
      <c r="AX808" s="259"/>
      <c r="AY808" s="259"/>
      <c r="AZ808" s="259"/>
      <c r="BA808" s="259"/>
      <c r="BB808" s="259"/>
      <c r="BC808" s="259"/>
    </row>
    <row r="809" spans="1:55" s="257" customFormat="1" ht="20.100000000000001" hidden="1" customHeight="1">
      <c r="A809" s="255"/>
      <c r="B809" s="256"/>
      <c r="C809" s="256"/>
      <c r="D809" s="256"/>
      <c r="G809" s="258" t="e">
        <f>G719-#REF!</f>
        <v>#REF!</v>
      </c>
      <c r="H809" s="258" t="e">
        <f>H719-#REF!</f>
        <v>#REF!</v>
      </c>
      <c r="I809" s="258" t="e">
        <f>I719-#REF!</f>
        <v>#REF!</v>
      </c>
      <c r="J809" s="258" t="e">
        <f>J719-#REF!</f>
        <v>#REF!</v>
      </c>
      <c r="K809" s="258" t="e">
        <f>K719-#REF!</f>
        <v>#REF!</v>
      </c>
      <c r="L809" s="258" t="e">
        <f>L719-#REF!</f>
        <v>#REF!</v>
      </c>
      <c r="M809" s="258" t="e">
        <f>M719-#REF!</f>
        <v>#REF!</v>
      </c>
      <c r="N809" s="258" t="e">
        <f>N719-#REF!</f>
        <v>#REF!</v>
      </c>
      <c r="O809" s="258" t="e">
        <f>O719-#REF!</f>
        <v>#REF!</v>
      </c>
      <c r="P809" s="258" t="e">
        <f>P719-#REF!</f>
        <v>#REF!</v>
      </c>
      <c r="Q809" s="258" t="e">
        <f>Q719-#REF!</f>
        <v>#REF!</v>
      </c>
      <c r="R809" s="258" t="e">
        <f>R719-#REF!</f>
        <v>#REF!</v>
      </c>
      <c r="S809" s="259"/>
      <c r="T809" s="260"/>
      <c r="U809" s="259"/>
      <c r="V809" s="259"/>
      <c r="W809" s="259"/>
      <c r="X809" s="259"/>
      <c r="Y809" s="259"/>
      <c r="Z809" s="259"/>
      <c r="AA809" s="259"/>
      <c r="AB809" s="259"/>
      <c r="AC809" s="259"/>
      <c r="AD809" s="259"/>
      <c r="AE809" s="259"/>
      <c r="AF809" s="259"/>
      <c r="AG809" s="259"/>
      <c r="AH809" s="259"/>
      <c r="AI809" s="259"/>
      <c r="AJ809" s="259"/>
      <c r="AK809" s="259"/>
      <c r="AL809" s="259"/>
      <c r="AM809" s="259"/>
      <c r="AN809" s="259"/>
      <c r="AO809" s="259"/>
      <c r="AP809" s="259"/>
      <c r="AQ809" s="259"/>
      <c r="AR809" s="259"/>
      <c r="AS809" s="259"/>
      <c r="AT809" s="259"/>
      <c r="AU809" s="259"/>
      <c r="AV809" s="259"/>
      <c r="AW809" s="259"/>
      <c r="AX809" s="259"/>
      <c r="AY809" s="259"/>
      <c r="AZ809" s="259"/>
      <c r="BA809" s="259"/>
      <c r="BB809" s="259"/>
      <c r="BC809" s="259"/>
    </row>
    <row r="810" spans="1:55" s="257" customFormat="1" ht="20.100000000000001" hidden="1" customHeight="1">
      <c r="A810" s="255"/>
      <c r="B810" s="256"/>
      <c r="C810" s="256"/>
      <c r="D810" s="256"/>
      <c r="G810" s="258" t="e">
        <f>G726-#REF!</f>
        <v>#REF!</v>
      </c>
      <c r="H810" s="258" t="e">
        <f>H726-#REF!</f>
        <v>#REF!</v>
      </c>
      <c r="I810" s="258" t="e">
        <f>I726-#REF!</f>
        <v>#REF!</v>
      </c>
      <c r="J810" s="258" t="e">
        <f>J726-#REF!</f>
        <v>#REF!</v>
      </c>
      <c r="K810" s="258" t="e">
        <f>K726-#REF!</f>
        <v>#REF!</v>
      </c>
      <c r="L810" s="258" t="e">
        <f>L726-#REF!</f>
        <v>#REF!</v>
      </c>
      <c r="M810" s="258" t="e">
        <f>M726-#REF!</f>
        <v>#REF!</v>
      </c>
      <c r="N810" s="258" t="e">
        <f>N726-#REF!</f>
        <v>#REF!</v>
      </c>
      <c r="O810" s="258" t="e">
        <f>O726-#REF!</f>
        <v>#REF!</v>
      </c>
      <c r="P810" s="258" t="e">
        <f>P726-#REF!</f>
        <v>#REF!</v>
      </c>
      <c r="Q810" s="258" t="e">
        <f>Q726-#REF!</f>
        <v>#REF!</v>
      </c>
      <c r="R810" s="258" t="e">
        <f>R726-#REF!</f>
        <v>#REF!</v>
      </c>
      <c r="S810" s="259"/>
      <c r="T810" s="260"/>
      <c r="U810" s="259"/>
      <c r="V810" s="259"/>
      <c r="W810" s="259"/>
      <c r="X810" s="259"/>
      <c r="Y810" s="259"/>
      <c r="Z810" s="259"/>
      <c r="AA810" s="259"/>
      <c r="AB810" s="259"/>
      <c r="AC810" s="259"/>
      <c r="AD810" s="259"/>
      <c r="AE810" s="259"/>
      <c r="AF810" s="259"/>
      <c r="AG810" s="259"/>
      <c r="AH810" s="259"/>
      <c r="AI810" s="259"/>
      <c r="AJ810" s="259"/>
      <c r="AK810" s="259"/>
      <c r="AL810" s="259"/>
      <c r="AM810" s="259"/>
      <c r="AN810" s="259"/>
      <c r="AO810" s="259"/>
      <c r="AP810" s="259"/>
      <c r="AQ810" s="259"/>
      <c r="AR810" s="259"/>
      <c r="AS810" s="259"/>
      <c r="AT810" s="259"/>
      <c r="AU810" s="259"/>
      <c r="AV810" s="259"/>
      <c r="AW810" s="259"/>
      <c r="AX810" s="259"/>
      <c r="AY810" s="259"/>
      <c r="AZ810" s="259"/>
      <c r="BA810" s="259"/>
      <c r="BB810" s="259"/>
      <c r="BC810" s="259"/>
    </row>
    <row r="811" spans="1:55" s="257" customFormat="1" ht="20.100000000000001" hidden="1" customHeight="1">
      <c r="A811" s="255"/>
      <c r="B811" s="256"/>
      <c r="C811" s="256"/>
      <c r="D811" s="256"/>
      <c r="G811" s="258" t="e">
        <f>G730-#REF!</f>
        <v>#REF!</v>
      </c>
      <c r="H811" s="258" t="e">
        <f>H730-#REF!</f>
        <v>#REF!</v>
      </c>
      <c r="I811" s="258" t="e">
        <f>I730-#REF!</f>
        <v>#REF!</v>
      </c>
      <c r="J811" s="258" t="e">
        <f>J730-#REF!</f>
        <v>#REF!</v>
      </c>
      <c r="K811" s="258" t="e">
        <f>K730-#REF!</f>
        <v>#REF!</v>
      </c>
      <c r="L811" s="258" t="e">
        <f>L730-#REF!</f>
        <v>#REF!</v>
      </c>
      <c r="M811" s="258" t="e">
        <f>M730-#REF!</f>
        <v>#REF!</v>
      </c>
      <c r="N811" s="258" t="e">
        <f>N730-#REF!</f>
        <v>#REF!</v>
      </c>
      <c r="O811" s="258" t="e">
        <f>O730-#REF!</f>
        <v>#REF!</v>
      </c>
      <c r="P811" s="258" t="e">
        <f>P730-#REF!</f>
        <v>#REF!</v>
      </c>
      <c r="Q811" s="258" t="e">
        <f>Q730-#REF!</f>
        <v>#REF!</v>
      </c>
      <c r="R811" s="258" t="e">
        <f>R730-#REF!</f>
        <v>#REF!</v>
      </c>
      <c r="S811" s="259"/>
      <c r="T811" s="260"/>
      <c r="U811" s="259"/>
      <c r="V811" s="259"/>
      <c r="W811" s="259"/>
      <c r="X811" s="259"/>
      <c r="Y811" s="259"/>
      <c r="Z811" s="259"/>
      <c r="AA811" s="259"/>
      <c r="AB811" s="259"/>
      <c r="AC811" s="259"/>
      <c r="AD811" s="259"/>
      <c r="AE811" s="259"/>
      <c r="AF811" s="259"/>
      <c r="AG811" s="259"/>
      <c r="AH811" s="259"/>
      <c r="AI811" s="259"/>
      <c r="AJ811" s="259"/>
      <c r="AK811" s="259"/>
      <c r="AL811" s="259"/>
      <c r="AM811" s="259"/>
      <c r="AN811" s="259"/>
      <c r="AO811" s="259"/>
      <c r="AP811" s="259"/>
      <c r="AQ811" s="259"/>
      <c r="AR811" s="259"/>
      <c r="AS811" s="259"/>
      <c r="AT811" s="259"/>
      <c r="AU811" s="259"/>
      <c r="AV811" s="259"/>
      <c r="AW811" s="259"/>
      <c r="AX811" s="259"/>
      <c r="AY811" s="259"/>
      <c r="AZ811" s="259"/>
      <c r="BA811" s="259"/>
      <c r="BB811" s="259"/>
      <c r="BC811" s="259"/>
    </row>
    <row r="812" spans="1:55" s="257" customFormat="1" ht="20.100000000000001" hidden="1" customHeight="1">
      <c r="A812" s="255"/>
      <c r="B812" s="256"/>
      <c r="C812" s="256"/>
      <c r="D812" s="256"/>
      <c r="G812" s="258" t="e">
        <f>G743-#REF!</f>
        <v>#REF!</v>
      </c>
      <c r="H812" s="258" t="e">
        <f>H743-#REF!</f>
        <v>#REF!</v>
      </c>
      <c r="I812" s="258" t="e">
        <f>I743-#REF!</f>
        <v>#REF!</v>
      </c>
      <c r="J812" s="258" t="e">
        <f>J743-#REF!</f>
        <v>#REF!</v>
      </c>
      <c r="K812" s="258" t="e">
        <f>K743-#REF!</f>
        <v>#REF!</v>
      </c>
      <c r="L812" s="258" t="e">
        <f>L743-#REF!</f>
        <v>#REF!</v>
      </c>
      <c r="M812" s="258" t="e">
        <f>M743-#REF!</f>
        <v>#REF!</v>
      </c>
      <c r="N812" s="258" t="e">
        <f>N743-#REF!</f>
        <v>#REF!</v>
      </c>
      <c r="O812" s="258" t="e">
        <f>O743-#REF!</f>
        <v>#REF!</v>
      </c>
      <c r="P812" s="258" t="e">
        <f>P743-#REF!</f>
        <v>#REF!</v>
      </c>
      <c r="Q812" s="258" t="e">
        <f>Q743-#REF!</f>
        <v>#REF!</v>
      </c>
      <c r="R812" s="258" t="e">
        <f>R743-#REF!</f>
        <v>#REF!</v>
      </c>
      <c r="S812" s="259"/>
      <c r="T812" s="260"/>
      <c r="U812" s="259"/>
      <c r="V812" s="259"/>
      <c r="W812" s="259"/>
      <c r="X812" s="259"/>
      <c r="Y812" s="259"/>
      <c r="Z812" s="259"/>
      <c r="AA812" s="259"/>
      <c r="AB812" s="259"/>
      <c r="AC812" s="259"/>
      <c r="AD812" s="259"/>
      <c r="AE812" s="259"/>
      <c r="AF812" s="259"/>
      <c r="AG812" s="259"/>
      <c r="AH812" s="259"/>
      <c r="AI812" s="259"/>
      <c r="AJ812" s="259"/>
      <c r="AK812" s="259"/>
      <c r="AL812" s="259"/>
      <c r="AM812" s="259"/>
      <c r="AN812" s="259"/>
      <c r="AO812" s="259"/>
      <c r="AP812" s="259"/>
      <c r="AQ812" s="259"/>
      <c r="AR812" s="259"/>
      <c r="AS812" s="259"/>
      <c r="AT812" s="259"/>
      <c r="AU812" s="259"/>
      <c r="AV812" s="259"/>
      <c r="AW812" s="259"/>
      <c r="AX812" s="259"/>
      <c r="AY812" s="259"/>
      <c r="AZ812" s="259"/>
      <c r="BA812" s="259"/>
      <c r="BB812" s="259"/>
      <c r="BC812" s="259"/>
    </row>
    <row r="813" spans="1:55" s="257" customFormat="1" ht="20.100000000000001" hidden="1" customHeight="1">
      <c r="A813" s="255"/>
      <c r="B813" s="256"/>
      <c r="C813" s="256"/>
      <c r="D813" s="256"/>
      <c r="G813" s="258" t="e">
        <f>G754-#REF!</f>
        <v>#REF!</v>
      </c>
      <c r="H813" s="258" t="e">
        <f>H754-#REF!</f>
        <v>#REF!</v>
      </c>
      <c r="I813" s="258" t="e">
        <f>I754-#REF!</f>
        <v>#REF!</v>
      </c>
      <c r="J813" s="258" t="e">
        <f>J754-#REF!</f>
        <v>#REF!</v>
      </c>
      <c r="K813" s="258" t="e">
        <f>K754-#REF!</f>
        <v>#REF!</v>
      </c>
      <c r="L813" s="258" t="e">
        <f>L754-#REF!</f>
        <v>#REF!</v>
      </c>
      <c r="M813" s="258" t="e">
        <f>M754-#REF!</f>
        <v>#REF!</v>
      </c>
      <c r="N813" s="258" t="e">
        <f>N754-#REF!</f>
        <v>#REF!</v>
      </c>
      <c r="O813" s="258" t="e">
        <f>O754-#REF!</f>
        <v>#REF!</v>
      </c>
      <c r="P813" s="258" t="e">
        <f>P754-#REF!</f>
        <v>#REF!</v>
      </c>
      <c r="Q813" s="258" t="e">
        <f>Q754-#REF!</f>
        <v>#REF!</v>
      </c>
      <c r="R813" s="258" t="e">
        <f>R754-#REF!</f>
        <v>#REF!</v>
      </c>
      <c r="S813" s="259"/>
      <c r="T813" s="260"/>
      <c r="U813" s="259"/>
      <c r="V813" s="259"/>
      <c r="W813" s="259"/>
      <c r="X813" s="259"/>
      <c r="Y813" s="259"/>
      <c r="Z813" s="259"/>
      <c r="AA813" s="259"/>
      <c r="AB813" s="259"/>
      <c r="AC813" s="259"/>
      <c r="AD813" s="259"/>
      <c r="AE813" s="259"/>
      <c r="AF813" s="259"/>
      <c r="AG813" s="259"/>
      <c r="AH813" s="259"/>
      <c r="AI813" s="259"/>
      <c r="AJ813" s="259"/>
      <c r="AK813" s="259"/>
      <c r="AL813" s="259"/>
      <c r="AM813" s="259"/>
      <c r="AN813" s="259"/>
      <c r="AO813" s="259"/>
      <c r="AP813" s="259"/>
      <c r="AQ813" s="259"/>
      <c r="AR813" s="259"/>
      <c r="AS813" s="259"/>
      <c r="AT813" s="259"/>
      <c r="AU813" s="259"/>
      <c r="AV813" s="259"/>
      <c r="AW813" s="259"/>
      <c r="AX813" s="259"/>
      <c r="AY813" s="259"/>
      <c r="AZ813" s="259"/>
      <c r="BA813" s="259"/>
      <c r="BB813" s="259"/>
      <c r="BC813" s="259"/>
    </row>
    <row r="814" spans="1:55" s="257" customFormat="1" ht="20.100000000000001" hidden="1" customHeight="1">
      <c r="A814" s="255"/>
      <c r="B814" s="256"/>
      <c r="C814" s="256"/>
      <c r="D814" s="256"/>
      <c r="G814" s="258" t="e">
        <f>G765-#REF!</f>
        <v>#REF!</v>
      </c>
      <c r="H814" s="258" t="e">
        <f>H765-#REF!</f>
        <v>#REF!</v>
      </c>
      <c r="I814" s="258" t="e">
        <f>I765-#REF!</f>
        <v>#REF!</v>
      </c>
      <c r="J814" s="258" t="e">
        <f>J765-#REF!</f>
        <v>#REF!</v>
      </c>
      <c r="K814" s="258" t="e">
        <f>K765-#REF!</f>
        <v>#REF!</v>
      </c>
      <c r="L814" s="258" t="e">
        <f>L765-#REF!</f>
        <v>#REF!</v>
      </c>
      <c r="M814" s="258" t="e">
        <f>M765-#REF!</f>
        <v>#REF!</v>
      </c>
      <c r="N814" s="258" t="e">
        <f>N765-#REF!</f>
        <v>#REF!</v>
      </c>
      <c r="O814" s="258" t="e">
        <f>O765-#REF!</f>
        <v>#REF!</v>
      </c>
      <c r="P814" s="258" t="e">
        <f>P765-#REF!</f>
        <v>#REF!</v>
      </c>
      <c r="Q814" s="258" t="e">
        <f>Q765-#REF!</f>
        <v>#REF!</v>
      </c>
      <c r="R814" s="258" t="e">
        <f>R765-#REF!</f>
        <v>#REF!</v>
      </c>
      <c r="S814" s="259"/>
      <c r="T814" s="260"/>
      <c r="U814" s="259"/>
      <c r="V814" s="259"/>
      <c r="W814" s="259"/>
      <c r="X814" s="259"/>
      <c r="Y814" s="259"/>
      <c r="Z814" s="259"/>
      <c r="AA814" s="259"/>
      <c r="AB814" s="259"/>
      <c r="AC814" s="259"/>
      <c r="AD814" s="259"/>
      <c r="AE814" s="259"/>
      <c r="AF814" s="259"/>
      <c r="AG814" s="259"/>
      <c r="AH814" s="259"/>
      <c r="AI814" s="259"/>
      <c r="AJ814" s="259"/>
      <c r="AK814" s="259"/>
      <c r="AL814" s="259"/>
      <c r="AM814" s="259"/>
      <c r="AN814" s="259"/>
      <c r="AO814" s="259"/>
      <c r="AP814" s="259"/>
      <c r="AQ814" s="259"/>
      <c r="AR814" s="259"/>
      <c r="AS814" s="259"/>
      <c r="AT814" s="259"/>
      <c r="AU814" s="259"/>
      <c r="AV814" s="259"/>
      <c r="AW814" s="259"/>
      <c r="AX814" s="259"/>
      <c r="AY814" s="259"/>
      <c r="AZ814" s="259"/>
      <c r="BA814" s="259"/>
      <c r="BB814" s="259"/>
      <c r="BC814" s="259"/>
    </row>
    <row r="815" spans="1:55" s="257" customFormat="1" ht="20.100000000000001" hidden="1" customHeight="1">
      <c r="A815" s="255"/>
      <c r="B815" s="256"/>
      <c r="C815" s="256"/>
      <c r="D815" s="256"/>
      <c r="G815" s="258" t="e">
        <f>G793-#REF!</f>
        <v>#REF!</v>
      </c>
      <c r="H815" s="258" t="e">
        <f>H793-#REF!</f>
        <v>#REF!</v>
      </c>
      <c r="I815" s="258" t="e">
        <f>I793-#REF!</f>
        <v>#REF!</v>
      </c>
      <c r="J815" s="258" t="e">
        <f>J793-#REF!</f>
        <v>#REF!</v>
      </c>
      <c r="K815" s="258" t="e">
        <f>K793-#REF!</f>
        <v>#REF!</v>
      </c>
      <c r="L815" s="258" t="e">
        <f>L793-#REF!</f>
        <v>#REF!</v>
      </c>
      <c r="M815" s="258" t="e">
        <f>M793-#REF!</f>
        <v>#REF!</v>
      </c>
      <c r="N815" s="258" t="e">
        <f>N793-#REF!</f>
        <v>#REF!</v>
      </c>
      <c r="O815" s="258" t="e">
        <f>O793-#REF!</f>
        <v>#REF!</v>
      </c>
      <c r="P815" s="258" t="e">
        <f>P793-#REF!</f>
        <v>#REF!</v>
      </c>
      <c r="Q815" s="258" t="e">
        <f>Q793-#REF!</f>
        <v>#REF!</v>
      </c>
      <c r="R815" s="258" t="e">
        <f>R793-#REF!</f>
        <v>#REF!</v>
      </c>
      <c r="S815" s="259"/>
      <c r="T815" s="260"/>
      <c r="U815" s="259"/>
      <c r="V815" s="259"/>
      <c r="W815" s="259"/>
      <c r="X815" s="259"/>
      <c r="Y815" s="259"/>
      <c r="Z815" s="259"/>
      <c r="AA815" s="259"/>
      <c r="AB815" s="259"/>
      <c r="AC815" s="259"/>
      <c r="AD815" s="259"/>
      <c r="AE815" s="259"/>
      <c r="AF815" s="259"/>
      <c r="AG815" s="259"/>
      <c r="AH815" s="259"/>
      <c r="AI815" s="259"/>
      <c r="AJ815" s="259"/>
      <c r="AK815" s="259"/>
      <c r="AL815" s="259"/>
      <c r="AM815" s="259"/>
      <c r="AN815" s="259"/>
      <c r="AO815" s="259"/>
      <c r="AP815" s="259"/>
      <c r="AQ815" s="259"/>
      <c r="AR815" s="259"/>
      <c r="AS815" s="259"/>
      <c r="AT815" s="259"/>
      <c r="AU815" s="259"/>
      <c r="AV815" s="259"/>
      <c r="AW815" s="259"/>
      <c r="AX815" s="259"/>
      <c r="AY815" s="259"/>
      <c r="AZ815" s="259"/>
      <c r="BA815" s="259"/>
      <c r="BB815" s="259"/>
      <c r="BC815" s="259"/>
    </row>
    <row r="816" spans="1:55" s="257" customFormat="1" ht="20.100000000000001" hidden="1" customHeight="1">
      <c r="A816" s="255"/>
      <c r="B816" s="256"/>
      <c r="C816" s="256"/>
      <c r="D816" s="256"/>
      <c r="G816" s="258" t="e">
        <f>G794-#REF!</f>
        <v>#REF!</v>
      </c>
      <c r="H816" s="258" t="e">
        <f>H794-#REF!</f>
        <v>#REF!</v>
      </c>
      <c r="I816" s="258" t="e">
        <f>I794-#REF!</f>
        <v>#REF!</v>
      </c>
      <c r="J816" s="258" t="e">
        <f>J794-#REF!</f>
        <v>#REF!</v>
      </c>
      <c r="K816" s="258" t="e">
        <f>K794-#REF!</f>
        <v>#REF!</v>
      </c>
      <c r="L816" s="258" t="e">
        <f>L794-#REF!</f>
        <v>#REF!</v>
      </c>
      <c r="M816" s="258" t="e">
        <f>M794-#REF!</f>
        <v>#REF!</v>
      </c>
      <c r="N816" s="258" t="e">
        <f>N794-#REF!</f>
        <v>#REF!</v>
      </c>
      <c r="O816" s="258" t="e">
        <f>O794-#REF!</f>
        <v>#REF!</v>
      </c>
      <c r="P816" s="258" t="e">
        <f>P794-#REF!</f>
        <v>#REF!</v>
      </c>
      <c r="Q816" s="258" t="e">
        <f>Q794-#REF!</f>
        <v>#REF!</v>
      </c>
      <c r="R816" s="258" t="e">
        <f>R794-#REF!</f>
        <v>#REF!</v>
      </c>
      <c r="S816" s="259"/>
      <c r="T816" s="260"/>
      <c r="U816" s="259"/>
      <c r="V816" s="259"/>
      <c r="W816" s="259"/>
      <c r="X816" s="259"/>
      <c r="Y816" s="259"/>
      <c r="Z816" s="259"/>
      <c r="AA816" s="259"/>
      <c r="AB816" s="259"/>
      <c r="AC816" s="259"/>
      <c r="AD816" s="259"/>
      <c r="AE816" s="259"/>
      <c r="AF816" s="259"/>
      <c r="AG816" s="259"/>
      <c r="AH816" s="259"/>
      <c r="AI816" s="259"/>
      <c r="AJ816" s="259"/>
      <c r="AK816" s="259"/>
      <c r="AL816" s="259"/>
      <c r="AM816" s="259"/>
      <c r="AN816" s="259"/>
      <c r="AO816" s="259"/>
      <c r="AP816" s="259"/>
      <c r="AQ816" s="259"/>
      <c r="AR816" s="259"/>
      <c r="AS816" s="259"/>
      <c r="AT816" s="259"/>
      <c r="AU816" s="259"/>
      <c r="AV816" s="259"/>
      <c r="AW816" s="259"/>
      <c r="AX816" s="259"/>
      <c r="AY816" s="259"/>
      <c r="AZ816" s="259"/>
      <c r="BA816" s="259"/>
      <c r="BB816" s="259"/>
      <c r="BC816" s="259"/>
    </row>
    <row r="817" spans="1:55" s="257" customFormat="1" ht="20.100000000000001" hidden="1" customHeight="1">
      <c r="A817" s="255"/>
      <c r="B817" s="256"/>
      <c r="C817" s="256"/>
      <c r="D817" s="256"/>
      <c r="G817" s="258" t="e">
        <f>G797-#REF!</f>
        <v>#REF!</v>
      </c>
      <c r="H817" s="258" t="e">
        <f>H797-#REF!</f>
        <v>#REF!</v>
      </c>
      <c r="I817" s="258" t="e">
        <f>I797-#REF!</f>
        <v>#REF!</v>
      </c>
      <c r="J817" s="258" t="e">
        <f>J797-#REF!</f>
        <v>#REF!</v>
      </c>
      <c r="K817" s="258" t="e">
        <f>K797-#REF!</f>
        <v>#REF!</v>
      </c>
      <c r="L817" s="258" t="e">
        <f>L797-#REF!</f>
        <v>#REF!</v>
      </c>
      <c r="M817" s="258" t="e">
        <f>M797-#REF!</f>
        <v>#REF!</v>
      </c>
      <c r="N817" s="258" t="e">
        <f>N797-#REF!</f>
        <v>#REF!</v>
      </c>
      <c r="O817" s="258" t="e">
        <f>O797-#REF!</f>
        <v>#REF!</v>
      </c>
      <c r="P817" s="258" t="e">
        <f>P797-#REF!</f>
        <v>#REF!</v>
      </c>
      <c r="Q817" s="258" t="e">
        <f>Q797-#REF!</f>
        <v>#REF!</v>
      </c>
      <c r="R817" s="258" t="e">
        <f>R797-#REF!</f>
        <v>#REF!</v>
      </c>
      <c r="S817" s="259"/>
      <c r="T817" s="260"/>
      <c r="U817" s="259"/>
      <c r="V817" s="259"/>
      <c r="W817" s="259"/>
      <c r="X817" s="259"/>
      <c r="Y817" s="259"/>
      <c r="Z817" s="259"/>
      <c r="AA817" s="259"/>
      <c r="AB817" s="259"/>
      <c r="AC817" s="259"/>
      <c r="AD817" s="259"/>
      <c r="AE817" s="259"/>
      <c r="AF817" s="259"/>
      <c r="AG817" s="259"/>
      <c r="AH817" s="259"/>
      <c r="AI817" s="259"/>
      <c r="AJ817" s="259"/>
      <c r="AK817" s="259"/>
      <c r="AL817" s="259"/>
      <c r="AM817" s="259"/>
      <c r="AN817" s="259"/>
      <c r="AO817" s="259"/>
      <c r="AP817" s="259"/>
      <c r="AQ817" s="259"/>
      <c r="AR817" s="259"/>
      <c r="AS817" s="259"/>
      <c r="AT817" s="259"/>
      <c r="AU817" s="259"/>
      <c r="AV817" s="259"/>
      <c r="AW817" s="259"/>
      <c r="AX817" s="259"/>
      <c r="AY817" s="259"/>
      <c r="AZ817" s="259"/>
      <c r="BA817" s="259"/>
      <c r="BB817" s="259"/>
      <c r="BC817" s="259"/>
    </row>
    <row r="818" spans="1:55" ht="24.95" hidden="1" customHeight="1">
      <c r="G818" s="258"/>
      <c r="H818" s="258" t="e">
        <f>H709-#REF!</f>
        <v>#REF!</v>
      </c>
      <c r="I818" s="258" t="e">
        <f>I709-#REF!</f>
        <v>#REF!</v>
      </c>
      <c r="J818" s="258" t="e">
        <f>J709-#REF!</f>
        <v>#REF!</v>
      </c>
      <c r="K818" s="258" t="e">
        <f>K709-#REF!</f>
        <v>#REF!</v>
      </c>
      <c r="L818" s="258" t="e">
        <f>L709-#REF!</f>
        <v>#REF!</v>
      </c>
      <c r="M818" s="258" t="e">
        <f>M709-#REF!</f>
        <v>#REF!</v>
      </c>
      <c r="N818" s="258" t="e">
        <f>N709-#REF!</f>
        <v>#REF!</v>
      </c>
      <c r="O818" s="258" t="e">
        <f>O709-#REF!</f>
        <v>#REF!</v>
      </c>
      <c r="P818" s="258" t="e">
        <f>P709-#REF!</f>
        <v>#REF!</v>
      </c>
      <c r="Q818" s="258" t="e">
        <f>Q709-#REF!</f>
        <v>#REF!</v>
      </c>
      <c r="R818" s="258" t="e">
        <f>R709-#REF!</f>
        <v>#REF!</v>
      </c>
    </row>
    <row r="819" spans="1:55" s="50" customFormat="1" ht="24.95" customHeight="1">
      <c r="A819" s="157"/>
      <c r="B819" s="157"/>
      <c r="C819" s="157"/>
      <c r="D819" s="157"/>
    </row>
    <row r="820" spans="1:55" s="4" customFormat="1" ht="50.1" customHeight="1">
      <c r="A820" s="82"/>
      <c r="B820" s="82"/>
      <c r="C820" s="82"/>
      <c r="D820" s="82"/>
    </row>
    <row r="821" spans="1:55" s="50" customFormat="1" ht="24.95" customHeight="1">
      <c r="A821" s="157"/>
      <c r="B821" s="157"/>
      <c r="C821" s="157"/>
      <c r="D821" s="157"/>
    </row>
    <row r="822" spans="1:55" ht="24.95" customHeight="1"/>
    <row r="823" spans="1:55" ht="24.95" customHeight="1"/>
    <row r="824" spans="1:55" ht="24.95" customHeight="1"/>
    <row r="825" spans="1:55" ht="24.95" customHeight="1"/>
    <row r="826" spans="1:55" ht="24.95" customHeight="1"/>
    <row r="827" spans="1:55" ht="24.95" customHeight="1"/>
    <row r="828" spans="1:55" ht="24.95" customHeight="1"/>
    <row r="829" spans="1:55" ht="24.95" customHeight="1"/>
    <row r="830" spans="1:55" ht="24.95" customHeight="1"/>
    <row r="831" spans="1:55" ht="24.95" customHeight="1"/>
    <row r="832" spans="1:55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</sheetData>
  <sheetProtection password="CED9" sheet="1" objects="1" scenarios="1"/>
  <protectedRanges>
    <protectedRange sqref="G709 G710:R711 G713 G716:R716 G718:R718 G720 G723:R725 G727 G728:R729 G731 G734:R737 G739:R742 G744 G747:R749 G751:R753 G755 G758:R760 G762:R764 G766:R766 G768:R769 G772:R774" name="ZZwKW"/>
    <protectedRange sqref="E326:F334 E503:F507 E509:F513 E515:F519 E521:F525 E527:F531 E533:F537 E539:F548 E622:F626 E723:F723 E725:F725 E740:F742 E747:F749 E753:F753 E759:F760 E762:F764 E773:F774 E778:F778" name="Tekstowe"/>
    <protectedRange sqref="G413:R423 G426:R435 G437:R439 G441:R442 G444:R445 G447:R448 G452:R455 G457:R459 G464:R473 G475:R480 G482:R483 G503:R507 G509:R513 G515:R519 G521:R525 G527:R531 G533:R537 G539:R548" name="RZiS i k. rodzajowe"/>
    <protectedRange sqref="G612:R620 G622:R626 G630:R631 G633:R633 G635:R640 G642:R643 G645:R645 G647:R649 G653:R656 G658:R666 G670:R670 G673 G671 G669" name="RPP"/>
    <protectedRange sqref="G309:R318 G326:R334 G319:R325" name="Informacja dodatkowa"/>
    <protectedRange sqref="G210:R214 G216:R220 G223:R223 G225:R226 G228:R229 G231:R232 G234:R238 G242:R244 G247:R249 G251:R253 G255:R262 G264:R264 G266:R267" name="Pasywa bilansu"/>
    <protectedRange sqref="G11:R14 G17:R23 G25:R27 G29:R30 G33:R36 G38:R41 G43:R47 G49:R50 G53:R57 G61:R63 G66:R68 G71:R75 G79:R82 G84:R87 G89:R95" name="Aktywa bilansu"/>
    <protectedRange sqref="G3:R4 G6" name="Lata"/>
  </protectedRanges>
  <mergeCells count="17">
    <mergeCell ref="G606:R606"/>
    <mergeCell ref="G706:R706"/>
    <mergeCell ref="G6:R6"/>
    <mergeCell ref="G206:R206"/>
    <mergeCell ref="G306:R306"/>
    <mergeCell ref="G406:R406"/>
    <mergeCell ref="G499:R499"/>
    <mergeCell ref="E706:F707"/>
    <mergeCell ref="E606:F607"/>
    <mergeCell ref="E406:F407"/>
    <mergeCell ref="E499:F500"/>
    <mergeCell ref="E549:F549"/>
    <mergeCell ref="E306:F307"/>
    <mergeCell ref="E206:F207"/>
    <mergeCell ref="E268:F268"/>
    <mergeCell ref="E6:F7"/>
    <mergeCell ref="E96:F96"/>
  </mergeCells>
  <conditionalFormatting sqref="G309">
    <cfRule type="containsBlanks" dxfId="436" priority="5362">
      <formula>LEN(TRIM(G309))=0</formula>
    </cfRule>
  </conditionalFormatting>
  <conditionalFormatting sqref="G287:R288 G290:R290">
    <cfRule type="containsBlanks" dxfId="435" priority="4832">
      <formula>LEN(TRIM(G287))=0</formula>
    </cfRule>
  </conditionalFormatting>
  <conditionalFormatting sqref="G289:R289">
    <cfRule type="containsBlanks" dxfId="434" priority="4831">
      <formula>LEN(TRIM(G289))=0</formula>
    </cfRule>
  </conditionalFormatting>
  <conditionalFormatting sqref="G326:R334 G313:R313">
    <cfRule type="containsBlanks" dxfId="433" priority="4676">
      <formula>LEN(TRIM(G313))=0</formula>
    </cfRule>
  </conditionalFormatting>
  <conditionalFormatting sqref="G326:K334 G313:R313">
    <cfRule type="containsBlanks" dxfId="432" priority="4675">
      <formula>LEN(TRIM(G313))=0</formula>
    </cfRule>
  </conditionalFormatting>
  <conditionalFormatting sqref="L313:P313 L326:P334">
    <cfRule type="containsBlanks" dxfId="431" priority="4674">
      <formula>LEN(TRIM(L313))=0</formula>
    </cfRule>
  </conditionalFormatting>
  <conditionalFormatting sqref="G715:R715">
    <cfRule type="containsBlanks" dxfId="430" priority="4672">
      <formula>LEN(TRIM(G715))=0</formula>
    </cfRule>
  </conditionalFormatting>
  <conditionalFormatting sqref="G717:R717">
    <cfRule type="containsBlanks" dxfId="429" priority="4671">
      <formula>LEN(TRIM(G717))=0</formula>
    </cfRule>
  </conditionalFormatting>
  <conditionalFormatting sqref="G722:R722">
    <cfRule type="containsBlanks" dxfId="428" priority="4670">
      <formula>LEN(TRIM(G722))=0</formula>
    </cfRule>
  </conditionalFormatting>
  <conditionalFormatting sqref="G733:R733">
    <cfRule type="containsBlanks" dxfId="427" priority="4668">
      <formula>LEN(TRIM(G733))=0</formula>
    </cfRule>
  </conditionalFormatting>
  <conditionalFormatting sqref="G738:R738">
    <cfRule type="containsBlanks" dxfId="426" priority="4667">
      <formula>LEN(TRIM(G738))=0</formula>
    </cfRule>
  </conditionalFormatting>
  <conditionalFormatting sqref="G746:R746">
    <cfRule type="containsBlanks" dxfId="425" priority="4666">
      <formula>LEN(TRIM(G746))=0</formula>
    </cfRule>
  </conditionalFormatting>
  <conditionalFormatting sqref="G750:R750">
    <cfRule type="containsBlanks" dxfId="424" priority="4665">
      <formula>LEN(TRIM(G750))=0</formula>
    </cfRule>
  </conditionalFormatting>
  <conditionalFormatting sqref="G757:R757 G761:R761">
    <cfRule type="containsBlanks" dxfId="423" priority="4664">
      <formula>LEN(TRIM(G757))=0</formula>
    </cfRule>
  </conditionalFormatting>
  <conditionalFormatting sqref="G767:R767">
    <cfRule type="containsBlanks" dxfId="422" priority="4663">
      <formula>LEN(TRIM(G767))=0</formula>
    </cfRule>
  </conditionalFormatting>
  <conditionalFormatting sqref="G770:R771">
    <cfRule type="containsBlanks" dxfId="421" priority="4662">
      <formula>LEN(TRIM(G770))=0</formula>
    </cfRule>
  </conditionalFormatting>
  <conditionalFormatting sqref="G788:R788">
    <cfRule type="containsBlanks" dxfId="420" priority="4658">
      <formula>LEN(TRIM(G788))=0</formula>
    </cfRule>
  </conditionalFormatting>
  <conditionalFormatting sqref="G15:R15">
    <cfRule type="containsBlanks" dxfId="419" priority="4562">
      <formula>LEN(TRIM(G15))=0</formula>
    </cfRule>
  </conditionalFormatting>
  <conditionalFormatting sqref="G15:R15">
    <cfRule type="containsBlanks" dxfId="418" priority="4561">
      <formula>LEN(TRIM(G15))=0</formula>
    </cfRule>
  </conditionalFormatting>
  <conditionalFormatting sqref="G309">
    <cfRule type="containsBlanks" dxfId="417" priority="4382">
      <formula>LEN(TRIM(G309))=0</formula>
    </cfRule>
  </conditionalFormatting>
  <conditionalFormatting sqref="G671">
    <cfRule type="containsBlanks" dxfId="416" priority="3896">
      <formula>LEN(TRIM(G671))=0</formula>
    </cfRule>
  </conditionalFormatting>
  <conditionalFormatting sqref="G314:G318">
    <cfRule type="containsBlanks" dxfId="415" priority="3895">
      <formula>LEN(TRIM(G314))=0</formula>
    </cfRule>
  </conditionalFormatting>
  <conditionalFormatting sqref="I269:R269">
    <cfRule type="notContainsText" dxfId="414" priority="3260" operator="notContains" text="zgoda">
      <formula>ISERROR(SEARCH("zgoda",I269))</formula>
    </cfRule>
  </conditionalFormatting>
  <conditionalFormatting sqref="G269:H269">
    <cfRule type="notContainsText" dxfId="413" priority="2488" operator="notContains" text="zgoda">
      <formula>ISERROR(SEARCH("zgoda",G269))</formula>
    </cfRule>
  </conditionalFormatting>
  <conditionalFormatting sqref="G97">
    <cfRule type="notContainsText" dxfId="412" priority="2487" operator="notContains" text="zgoda">
      <formula>ISERROR(SEARCH("zgoda",G97))</formula>
    </cfRule>
  </conditionalFormatting>
  <conditionalFormatting sqref="H97:R97">
    <cfRule type="notContainsText" dxfId="411" priority="2486" operator="notContains" text="zgoda">
      <formula>ISERROR(SEARCH("zgoda",H97))</formula>
    </cfRule>
  </conditionalFormatting>
  <conditionalFormatting sqref="G676:R676 G678:R678 G681:R682">
    <cfRule type="notContainsText" dxfId="410" priority="2364" operator="notContains" text="ZGODA">
      <formula>ISERROR(SEARCH("ZGODA",G676))</formula>
    </cfRule>
  </conditionalFormatting>
  <conditionalFormatting sqref="G485">
    <cfRule type="notContainsText" dxfId="409" priority="2190" operator="notContains" text="zgoda">
      <formula>ISERROR(SEARCH("zgoda",G485))</formula>
    </cfRule>
  </conditionalFormatting>
  <conditionalFormatting sqref="H485:R485">
    <cfRule type="notContainsText" dxfId="408" priority="2188" operator="notContains" text="zgoda">
      <formula>ISERROR(SEARCH("zgoda",H485))</formula>
    </cfRule>
  </conditionalFormatting>
  <conditionalFormatting sqref="G11">
    <cfRule type="containsBlanks" dxfId="407" priority="1973">
      <formula>LEN(TRIM(G11))=0</formula>
    </cfRule>
  </conditionalFormatting>
  <conditionalFormatting sqref="G11">
    <cfRule type="containsBlanks" dxfId="406" priority="1972">
      <formula>LEN(TRIM(G11))=0</formula>
    </cfRule>
  </conditionalFormatting>
  <conditionalFormatting sqref="H713:R713">
    <cfRule type="containsBlanks" dxfId="405" priority="1902">
      <formula>LEN(TRIM(H713))=0</formula>
    </cfRule>
  </conditionalFormatting>
  <conditionalFormatting sqref="G720:R720">
    <cfRule type="containsBlanks" dxfId="404" priority="1901">
      <formula>LEN(TRIM(G720))=0</formula>
    </cfRule>
  </conditionalFormatting>
  <conditionalFormatting sqref="H731:R731">
    <cfRule type="containsBlanks" dxfId="403" priority="1899">
      <formula>LEN(TRIM(H731))=0</formula>
    </cfRule>
  </conditionalFormatting>
  <conditionalFormatting sqref="H744:R744">
    <cfRule type="containsBlanks" dxfId="402" priority="1898">
      <formula>LEN(TRIM(H744))=0</formula>
    </cfRule>
  </conditionalFormatting>
  <conditionalFormatting sqref="H755:R755">
    <cfRule type="containsBlanks" dxfId="401" priority="1897">
      <formula>LEN(TRIM(H755))=0</formula>
    </cfRule>
  </conditionalFormatting>
  <conditionalFormatting sqref="G780">
    <cfRule type="containsBlanks" dxfId="400" priority="1876">
      <formula>LEN(TRIM(G780))=0</formula>
    </cfRule>
  </conditionalFormatting>
  <conditionalFormatting sqref="H780:R780">
    <cfRule type="containsBlanks" dxfId="399" priority="1874">
      <formula>LEN(TRIM(H780))=0</formula>
    </cfRule>
  </conditionalFormatting>
  <conditionalFormatting sqref="G795:R796">
    <cfRule type="containsBlanks" dxfId="398" priority="1873">
      <formula>LEN(TRIM(G795))=0</formula>
    </cfRule>
  </conditionalFormatting>
  <conditionalFormatting sqref="G808:R817">
    <cfRule type="cellIs" dxfId="397" priority="1726" operator="notEqual">
      <formula>0</formula>
    </cfRule>
  </conditionalFormatting>
  <conditionalFormatting sqref="G709:R709">
    <cfRule type="containsBlanks" dxfId="396" priority="1724">
      <formula>LEN(TRIM(G709))=0</formula>
    </cfRule>
  </conditionalFormatting>
  <conditionalFormatting sqref="H727">
    <cfRule type="containsBlanks" dxfId="395" priority="1720">
      <formula>LEN(TRIM(H727))=0</formula>
    </cfRule>
  </conditionalFormatting>
  <conditionalFormatting sqref="I727:R727">
    <cfRule type="containsBlanks" dxfId="394" priority="1719">
      <formula>LEN(TRIM(I727))=0</formula>
    </cfRule>
  </conditionalFormatting>
  <conditionalFormatting sqref="G818">
    <cfRule type="cellIs" dxfId="393" priority="1718" operator="notEqual">
      <formula>0</formula>
    </cfRule>
  </conditionalFormatting>
  <conditionalFormatting sqref="H818">
    <cfRule type="cellIs" dxfId="392" priority="1717" operator="notEqual">
      <formula>0</formula>
    </cfRule>
  </conditionalFormatting>
  <conditionalFormatting sqref="I818:R818">
    <cfRule type="cellIs" dxfId="391" priority="1716" operator="notEqual">
      <formula>0</formula>
    </cfRule>
  </conditionalFormatting>
  <conditionalFormatting sqref="G502">
    <cfRule type="containsBlanks" dxfId="390" priority="1250">
      <formula>LEN(TRIM(G502))=0</formula>
    </cfRule>
  </conditionalFormatting>
  <conditionalFormatting sqref="G502">
    <cfRule type="containsBlanks" dxfId="389" priority="1249">
      <formula>LEN(TRIM(G502))=0</formula>
    </cfRule>
  </conditionalFormatting>
  <conditionalFormatting sqref="G502">
    <cfRule type="containsBlanks" dxfId="388" priority="1248">
      <formula>LEN(TRIM(G502))=0</formula>
    </cfRule>
  </conditionalFormatting>
  <conditionalFormatting sqref="G502">
    <cfRule type="containsBlanks" dxfId="387" priority="1247">
      <formula>LEN(TRIM(G502))=0</formula>
    </cfRule>
  </conditionalFormatting>
  <conditionalFormatting sqref="H11:R11">
    <cfRule type="containsBlanks" dxfId="386" priority="953">
      <formula>LEN(TRIM(H11))=0</formula>
    </cfRule>
  </conditionalFormatting>
  <conditionalFormatting sqref="H11:R11">
    <cfRule type="containsBlanks" dxfId="385" priority="952">
      <formula>LEN(TRIM(H11))=0</formula>
    </cfRule>
  </conditionalFormatting>
  <conditionalFormatting sqref="G215">
    <cfRule type="containsBlanks" dxfId="384" priority="923">
      <formula>LEN(TRIM(G215))=0</formula>
    </cfRule>
  </conditionalFormatting>
  <conditionalFormatting sqref="G215">
    <cfRule type="containsBlanks" dxfId="383" priority="922">
      <formula>LEN(TRIM(G215))=0</formula>
    </cfRule>
  </conditionalFormatting>
  <conditionalFormatting sqref="G215">
    <cfRule type="containsBlanks" dxfId="382" priority="921">
      <formula>LEN(TRIM(G215))=0</formula>
    </cfRule>
  </conditionalFormatting>
  <conditionalFormatting sqref="G215">
    <cfRule type="containsBlanks" dxfId="381" priority="920">
      <formula>LEN(TRIM(G215))=0</formula>
    </cfRule>
  </conditionalFormatting>
  <conditionalFormatting sqref="G310:R312">
    <cfRule type="containsBlanks" dxfId="380" priority="879">
      <formula>LEN(TRIM(G310))=0</formula>
    </cfRule>
  </conditionalFormatting>
  <conditionalFormatting sqref="G310:R312">
    <cfRule type="containsBlanks" dxfId="379" priority="878">
      <formula>LEN(TRIM(G310))=0</formula>
    </cfRule>
  </conditionalFormatting>
  <conditionalFormatting sqref="H309:R309">
    <cfRule type="containsBlanks" dxfId="378" priority="877">
      <formula>LEN(TRIM(H309))=0</formula>
    </cfRule>
  </conditionalFormatting>
  <conditionalFormatting sqref="H309:R309">
    <cfRule type="containsBlanks" dxfId="377" priority="876">
      <formula>LEN(TRIM(H309))=0</formula>
    </cfRule>
  </conditionalFormatting>
  <conditionalFormatting sqref="G621:R621">
    <cfRule type="containsBlanks" dxfId="376" priority="866">
      <formula>LEN(TRIM(G621))=0</formula>
    </cfRule>
  </conditionalFormatting>
  <conditionalFormatting sqref="G632:R632 G634:R634">
    <cfRule type="containsBlanks" dxfId="375" priority="865">
      <formula>LEN(TRIM(G632))=0</formula>
    </cfRule>
  </conditionalFormatting>
  <conditionalFormatting sqref="G644:R644 G646:R646">
    <cfRule type="containsBlanks" dxfId="374" priority="864">
      <formula>LEN(TRIM(G644))=0</formula>
    </cfRule>
  </conditionalFormatting>
  <conditionalFormatting sqref="G463:R463">
    <cfRule type="containsBlanks" dxfId="373" priority="837">
      <formula>LEN(TRIM(G463))=0</formula>
    </cfRule>
  </conditionalFormatting>
  <conditionalFormatting sqref="G463:R463">
    <cfRule type="containsBlanks" dxfId="372" priority="836">
      <formula>LEN(TRIM(G463))=0</formula>
    </cfRule>
  </conditionalFormatting>
  <conditionalFormatting sqref="F509:F513">
    <cfRule type="containsBlanks" dxfId="371" priority="815">
      <formula>LEN(TRIM(F509))=0</formula>
    </cfRule>
  </conditionalFormatting>
  <conditionalFormatting sqref="F509:F513">
    <cfRule type="containsBlanks" dxfId="370" priority="814">
      <formula>LEN(TRIM(F509))=0</formula>
    </cfRule>
  </conditionalFormatting>
  <conditionalFormatting sqref="F509:F513">
    <cfRule type="containsBlanks" dxfId="369" priority="813">
      <formula>LEN(TRIM(F509))=0</formula>
    </cfRule>
  </conditionalFormatting>
  <conditionalFormatting sqref="F509:F513">
    <cfRule type="containsBlanks" dxfId="368" priority="812">
      <formula>LEN(TRIM(F509))=0</formula>
    </cfRule>
  </conditionalFormatting>
  <conditionalFormatting sqref="F515:F519">
    <cfRule type="containsBlanks" dxfId="367" priority="807">
      <formula>LEN(TRIM(F515))=0</formula>
    </cfRule>
  </conditionalFormatting>
  <conditionalFormatting sqref="F515:F519">
    <cfRule type="containsBlanks" dxfId="366" priority="806">
      <formula>LEN(TRIM(F515))=0</formula>
    </cfRule>
  </conditionalFormatting>
  <conditionalFormatting sqref="F515:F519">
    <cfRule type="containsBlanks" dxfId="365" priority="805">
      <formula>LEN(TRIM(F515))=0</formula>
    </cfRule>
  </conditionalFormatting>
  <conditionalFormatting sqref="F515:F519">
    <cfRule type="containsBlanks" dxfId="364" priority="804">
      <formula>LEN(TRIM(F515))=0</formula>
    </cfRule>
  </conditionalFormatting>
  <conditionalFormatting sqref="F521:F525">
    <cfRule type="containsBlanks" dxfId="363" priority="799">
      <formula>LEN(TRIM(F521))=0</formula>
    </cfRule>
  </conditionalFormatting>
  <conditionalFormatting sqref="F521:F525">
    <cfRule type="containsBlanks" dxfId="362" priority="798">
      <formula>LEN(TRIM(F521))=0</formula>
    </cfRule>
  </conditionalFormatting>
  <conditionalFormatting sqref="F521:F525">
    <cfRule type="containsBlanks" dxfId="361" priority="797">
      <formula>LEN(TRIM(F521))=0</formula>
    </cfRule>
  </conditionalFormatting>
  <conditionalFormatting sqref="F521:F525">
    <cfRule type="containsBlanks" dxfId="360" priority="796">
      <formula>LEN(TRIM(F521))=0</formula>
    </cfRule>
  </conditionalFormatting>
  <conditionalFormatting sqref="G532:R532">
    <cfRule type="containsBlanks" dxfId="359" priority="795">
      <formula>LEN(TRIM(G532))=0</formula>
    </cfRule>
  </conditionalFormatting>
  <conditionalFormatting sqref="G532:R532">
    <cfRule type="containsBlanks" dxfId="358" priority="794">
      <formula>LEN(TRIM(G532))=0</formula>
    </cfRule>
  </conditionalFormatting>
  <conditionalFormatting sqref="G532:R532">
    <cfRule type="containsBlanks" dxfId="357" priority="793">
      <formula>LEN(TRIM(G532))=0</formula>
    </cfRule>
  </conditionalFormatting>
  <conditionalFormatting sqref="G532:R532">
    <cfRule type="containsBlanks" dxfId="356" priority="792">
      <formula>LEN(TRIM(G532))=0</formula>
    </cfRule>
  </conditionalFormatting>
  <conditionalFormatting sqref="F527:F532">
    <cfRule type="containsBlanks" dxfId="355" priority="791">
      <formula>LEN(TRIM(F527))=0</formula>
    </cfRule>
  </conditionalFormatting>
  <conditionalFormatting sqref="F527:F532">
    <cfRule type="containsBlanks" dxfId="354" priority="790">
      <formula>LEN(TRIM(F527))=0</formula>
    </cfRule>
  </conditionalFormatting>
  <conditionalFormatting sqref="F527:F532">
    <cfRule type="containsBlanks" dxfId="353" priority="789">
      <formula>LEN(TRIM(F527))=0</formula>
    </cfRule>
  </conditionalFormatting>
  <conditionalFormatting sqref="F527:F532">
    <cfRule type="containsBlanks" dxfId="352" priority="788">
      <formula>LEN(TRIM(F527))=0</formula>
    </cfRule>
  </conditionalFormatting>
  <conditionalFormatting sqref="F539:F548">
    <cfRule type="containsBlanks" dxfId="351" priority="783">
      <formula>LEN(TRIM(F539))=0</formula>
    </cfRule>
  </conditionalFormatting>
  <conditionalFormatting sqref="F539:F548">
    <cfRule type="containsBlanks" dxfId="350" priority="782">
      <formula>LEN(TRIM(F539))=0</formula>
    </cfRule>
  </conditionalFormatting>
  <conditionalFormatting sqref="F539:F548">
    <cfRule type="containsBlanks" dxfId="349" priority="781">
      <formula>LEN(TRIM(F539))=0</formula>
    </cfRule>
  </conditionalFormatting>
  <conditionalFormatting sqref="F539:F548">
    <cfRule type="containsBlanks" dxfId="348" priority="780">
      <formula>LEN(TRIM(F539))=0</formula>
    </cfRule>
  </conditionalFormatting>
  <conditionalFormatting sqref="G710:R710">
    <cfRule type="containsBlanks" dxfId="347" priority="779">
      <formula>LEN(TRIM(G710))=0</formula>
    </cfRule>
  </conditionalFormatting>
  <conditionalFormatting sqref="H710:R710">
    <cfRule type="containsBlanks" dxfId="346" priority="778">
      <formula>LEN(TRIM(H710))=0</formula>
    </cfRule>
  </conditionalFormatting>
  <conditionalFormatting sqref="G711:R711">
    <cfRule type="containsBlanks" dxfId="345" priority="777">
      <formula>LEN(TRIM(G711))=0</formula>
    </cfRule>
  </conditionalFormatting>
  <conditionalFormatting sqref="H711:R711">
    <cfRule type="containsBlanks" dxfId="344" priority="776">
      <formula>LEN(TRIM(H711))=0</formula>
    </cfRule>
  </conditionalFormatting>
  <conditionalFormatting sqref="G713">
    <cfRule type="containsBlanks" dxfId="343" priority="775">
      <formula>LEN(TRIM(G713))=0</formula>
    </cfRule>
  </conditionalFormatting>
  <conditionalFormatting sqref="G716:R716">
    <cfRule type="containsBlanks" dxfId="342" priority="774">
      <formula>LEN(TRIM(G716))=0</formula>
    </cfRule>
  </conditionalFormatting>
  <conditionalFormatting sqref="G718:R718">
    <cfRule type="containsBlanks" dxfId="341" priority="773">
      <formula>LEN(TRIM(G718))=0</formula>
    </cfRule>
  </conditionalFormatting>
  <conditionalFormatting sqref="G723:R724">
    <cfRule type="containsBlanks" dxfId="340" priority="772">
      <formula>LEN(TRIM(G723))=0</formula>
    </cfRule>
  </conditionalFormatting>
  <conditionalFormatting sqref="G725:R725">
    <cfRule type="containsBlanks" dxfId="339" priority="771">
      <formula>LEN(TRIM(G725))=0</formula>
    </cfRule>
  </conditionalFormatting>
  <conditionalFormatting sqref="F723">
    <cfRule type="containsBlanks" dxfId="338" priority="770">
      <formula>LEN(TRIM(F723))=0</formula>
    </cfRule>
  </conditionalFormatting>
  <conditionalFormatting sqref="F725">
    <cfRule type="containsBlanks" dxfId="337" priority="769">
      <formula>LEN(TRIM(F725))=0</formula>
    </cfRule>
  </conditionalFormatting>
  <conditionalFormatting sqref="G727">
    <cfRule type="containsBlanks" dxfId="336" priority="768">
      <formula>LEN(TRIM(G727))=0</formula>
    </cfRule>
  </conditionalFormatting>
  <conditionalFormatting sqref="G728:R729">
    <cfRule type="containsBlanks" dxfId="335" priority="767">
      <formula>LEN(TRIM(G728))=0</formula>
    </cfRule>
  </conditionalFormatting>
  <conditionalFormatting sqref="G731">
    <cfRule type="containsBlanks" dxfId="334" priority="766">
      <formula>LEN(TRIM(G731))=0</formula>
    </cfRule>
  </conditionalFormatting>
  <conditionalFormatting sqref="G734:R737">
    <cfRule type="containsBlanks" dxfId="333" priority="765">
      <formula>LEN(TRIM(G734))=0</formula>
    </cfRule>
  </conditionalFormatting>
  <conditionalFormatting sqref="G739:R742">
    <cfRule type="containsBlanks" dxfId="332" priority="764">
      <formula>LEN(TRIM(G739))=0</formula>
    </cfRule>
  </conditionalFormatting>
  <conditionalFormatting sqref="F740:F742">
    <cfRule type="containsBlanks" dxfId="331" priority="763">
      <formula>LEN(TRIM(F740))=0</formula>
    </cfRule>
  </conditionalFormatting>
  <conditionalFormatting sqref="G744">
    <cfRule type="containsBlanks" dxfId="330" priority="762">
      <formula>LEN(TRIM(G744))=0</formula>
    </cfRule>
  </conditionalFormatting>
  <conditionalFormatting sqref="G747:R749">
    <cfRule type="containsBlanks" dxfId="329" priority="761">
      <formula>LEN(TRIM(G747))=0</formula>
    </cfRule>
  </conditionalFormatting>
  <conditionalFormatting sqref="F747:F749">
    <cfRule type="containsBlanks" dxfId="328" priority="760">
      <formula>LEN(TRIM(F747))=0</formula>
    </cfRule>
  </conditionalFormatting>
  <conditionalFormatting sqref="G751:R753">
    <cfRule type="containsBlanks" dxfId="327" priority="759">
      <formula>LEN(TRIM(G751))=0</formula>
    </cfRule>
  </conditionalFormatting>
  <conditionalFormatting sqref="F753">
    <cfRule type="containsBlanks" dxfId="326" priority="758">
      <formula>LEN(TRIM(F753))=0</formula>
    </cfRule>
  </conditionalFormatting>
  <conditionalFormatting sqref="G755">
    <cfRule type="containsBlanks" dxfId="325" priority="757">
      <formula>LEN(TRIM(G755))=0</formula>
    </cfRule>
  </conditionalFormatting>
  <conditionalFormatting sqref="G758:R760">
    <cfRule type="containsBlanks" dxfId="324" priority="756">
      <formula>LEN(TRIM(G758))=0</formula>
    </cfRule>
  </conditionalFormatting>
  <conditionalFormatting sqref="F759:F760">
    <cfRule type="containsBlanks" dxfId="323" priority="755">
      <formula>LEN(TRIM(F759))=0</formula>
    </cfRule>
  </conditionalFormatting>
  <conditionalFormatting sqref="G762:R764">
    <cfRule type="containsBlanks" dxfId="322" priority="754">
      <formula>LEN(TRIM(G762))=0</formula>
    </cfRule>
  </conditionalFormatting>
  <conditionalFormatting sqref="F762:F764">
    <cfRule type="containsBlanks" dxfId="321" priority="753">
      <formula>LEN(TRIM(F762))=0</formula>
    </cfRule>
  </conditionalFormatting>
  <conditionalFormatting sqref="G766">
    <cfRule type="containsBlanks" dxfId="320" priority="752">
      <formula>LEN(TRIM(G766))=0</formula>
    </cfRule>
  </conditionalFormatting>
  <conditionalFormatting sqref="H766:R766">
    <cfRule type="containsBlanks" dxfId="319" priority="751">
      <formula>LEN(TRIM(H766))=0</formula>
    </cfRule>
  </conditionalFormatting>
  <conditionalFormatting sqref="G768:R769">
    <cfRule type="containsBlanks" dxfId="318" priority="750">
      <formula>LEN(TRIM(G768))=0</formula>
    </cfRule>
  </conditionalFormatting>
  <conditionalFormatting sqref="G772:R774">
    <cfRule type="containsBlanks" dxfId="317" priority="749">
      <formula>LEN(TRIM(G772))=0</formula>
    </cfRule>
  </conditionalFormatting>
  <conditionalFormatting sqref="F773:F774">
    <cfRule type="containsBlanks" dxfId="316" priority="748">
      <formula>LEN(TRIM(F773))=0</formula>
    </cfRule>
  </conditionalFormatting>
  <conditionalFormatting sqref="G776:R778">
    <cfRule type="containsBlanks" dxfId="315" priority="747">
      <formula>LEN(TRIM(G776))=0</formula>
    </cfRule>
  </conditionalFormatting>
  <conditionalFormatting sqref="F778">
    <cfRule type="containsBlanks" dxfId="314" priority="746">
      <formula>LEN(TRIM(F778))=0</formula>
    </cfRule>
  </conditionalFormatting>
  <conditionalFormatting sqref="G781:R782">
    <cfRule type="containsBlanks" dxfId="313" priority="745">
      <formula>LEN(TRIM(G781))=0</formula>
    </cfRule>
  </conditionalFormatting>
  <conditionalFormatting sqref="G785:R787">
    <cfRule type="containsBlanks" dxfId="312" priority="744">
      <formula>LEN(TRIM(G785))=0</formula>
    </cfRule>
  </conditionalFormatting>
  <conditionalFormatting sqref="F786:F787">
    <cfRule type="containsBlanks" dxfId="311" priority="743">
      <formula>LEN(TRIM(F786))=0</formula>
    </cfRule>
  </conditionalFormatting>
  <conditionalFormatting sqref="G789:R791">
    <cfRule type="containsBlanks" dxfId="310" priority="742">
      <formula>LEN(TRIM(G789))=0</formula>
    </cfRule>
  </conditionalFormatting>
  <conditionalFormatting sqref="F789:F791">
    <cfRule type="containsBlanks" dxfId="309" priority="741">
      <formula>LEN(TRIM(F789))=0</formula>
    </cfRule>
  </conditionalFormatting>
  <conditionalFormatting sqref="G794:R794">
    <cfRule type="containsBlanks" dxfId="308" priority="740">
      <formula>LEN(TRIM(G794))=0</formula>
    </cfRule>
  </conditionalFormatting>
  <conditionalFormatting sqref="G797:R797">
    <cfRule type="containsBlanks" dxfId="307" priority="739">
      <formula>LEN(TRIM(G797))=0</formula>
    </cfRule>
  </conditionalFormatting>
  <conditionalFormatting sqref="H314:R318">
    <cfRule type="containsBlanks" dxfId="306" priority="738">
      <formula>LEN(TRIM(H314))=0</formula>
    </cfRule>
  </conditionalFormatting>
  <conditionalFormatting sqref="B9 B409:B432 B69:B93 B96 B455:B464 B468:B470 B472:B477 B479:B484 B434:B453 B627:B659">
    <cfRule type="cellIs" dxfId="305" priority="737" operator="notEqual">
      <formula>0</formula>
    </cfRule>
  </conditionalFormatting>
  <conditionalFormatting sqref="B10:B25 B28:B36 B42:B63">
    <cfRule type="cellIs" dxfId="304" priority="735" operator="notEqual">
      <formula>0</formula>
    </cfRule>
  </conditionalFormatting>
  <conditionalFormatting sqref="B209:B215 B218:B231 B233:B237 B239:B244 B250:B260 B263:B268">
    <cfRule type="cellIs" dxfId="303" priority="734" operator="notEqual">
      <formula>0</formula>
    </cfRule>
  </conditionalFormatting>
  <conditionalFormatting sqref="B309:B325">
    <cfRule type="cellIs" dxfId="302" priority="733" operator="notEqual">
      <formula>0</formula>
    </cfRule>
  </conditionalFormatting>
  <conditionalFormatting sqref="B502:B532 B538:B549">
    <cfRule type="cellIs" dxfId="301" priority="731" operator="notEqual">
      <formula>0</formula>
    </cfRule>
  </conditionalFormatting>
  <conditionalFormatting sqref="B610:B621 B661:B673">
    <cfRule type="cellIs" dxfId="300" priority="730" operator="notEqual">
      <formula>0</formula>
    </cfRule>
  </conditionalFormatting>
  <conditionalFormatting sqref="B709:B799">
    <cfRule type="cellIs" dxfId="299" priority="729" operator="notEqual">
      <formula>0</formula>
    </cfRule>
  </conditionalFormatting>
  <conditionalFormatting sqref="E5">
    <cfRule type="cellIs" dxfId="298" priority="728" operator="notEqual">
      <formula>0</formula>
    </cfRule>
  </conditionalFormatting>
  <conditionalFormatting sqref="E405">
    <cfRule type="cellIs" dxfId="297" priority="727" operator="notEqual">
      <formula>0</formula>
    </cfRule>
  </conditionalFormatting>
  <conditionalFormatting sqref="E498">
    <cfRule type="cellIs" dxfId="296" priority="726" operator="notEqual">
      <formula>0</formula>
    </cfRule>
  </conditionalFormatting>
  <conditionalFormatting sqref="E605">
    <cfRule type="cellIs" dxfId="295" priority="725" operator="notEqual">
      <formula>0</formula>
    </cfRule>
  </conditionalFormatting>
  <conditionalFormatting sqref="E705">
    <cfRule type="cellIs" dxfId="294" priority="724" operator="notEqual">
      <formula>0</formula>
    </cfRule>
  </conditionalFormatting>
  <conditionalFormatting sqref="E205">
    <cfRule type="cellIs" dxfId="293" priority="723" operator="notEqual">
      <formula>0</formula>
    </cfRule>
  </conditionalFormatting>
  <conditionalFormatting sqref="E305">
    <cfRule type="cellIs" dxfId="292" priority="722" operator="notEqual">
      <formula>0</formula>
    </cfRule>
  </conditionalFormatting>
  <conditionalFormatting sqref="B65:B68">
    <cfRule type="cellIs" dxfId="291" priority="709" operator="notEqual">
      <formula>0</formula>
    </cfRule>
  </conditionalFormatting>
  <conditionalFormatting sqref="B64">
    <cfRule type="cellIs" dxfId="290" priority="708" operator="notEqual">
      <formula>0</formula>
    </cfRule>
  </conditionalFormatting>
  <conditionalFormatting sqref="B94:B95">
    <cfRule type="cellIs" dxfId="289" priority="707" operator="notEqual">
      <formula>0</formula>
    </cfRule>
  </conditionalFormatting>
  <conditionalFormatting sqref="B216:B217">
    <cfRule type="cellIs" dxfId="288" priority="688" operator="notEqual">
      <formula>0</formula>
    </cfRule>
  </conditionalFormatting>
  <conditionalFormatting sqref="B232">
    <cfRule type="cellIs" dxfId="287" priority="673" operator="notEqual">
      <formula>0</formula>
    </cfRule>
  </conditionalFormatting>
  <conditionalFormatting sqref="B238">
    <cfRule type="cellIs" dxfId="286" priority="658" operator="notEqual">
      <formula>0</formula>
    </cfRule>
  </conditionalFormatting>
  <conditionalFormatting sqref="B245">
    <cfRule type="cellIs" dxfId="285" priority="657" operator="notEqual">
      <formula>0</formula>
    </cfRule>
  </conditionalFormatting>
  <conditionalFormatting sqref="B246:B249">
    <cfRule type="cellIs" dxfId="284" priority="537" operator="notEqual">
      <formula>0</formula>
    </cfRule>
  </conditionalFormatting>
  <conditionalFormatting sqref="B261:B262">
    <cfRule type="cellIs" dxfId="283" priority="612" operator="notEqual">
      <formula>0</formula>
    </cfRule>
  </conditionalFormatting>
  <conditionalFormatting sqref="B454">
    <cfRule type="cellIs" dxfId="282" priority="524" operator="notEqual">
      <formula>0</formula>
    </cfRule>
  </conditionalFormatting>
  <conditionalFormatting sqref="B465">
    <cfRule type="cellIs" dxfId="281" priority="511" operator="notEqual">
      <formula>0</formula>
    </cfRule>
  </conditionalFormatting>
  <conditionalFormatting sqref="B466">
    <cfRule type="cellIs" dxfId="280" priority="498" operator="notEqual">
      <formula>0</formula>
    </cfRule>
  </conditionalFormatting>
  <conditionalFormatting sqref="B467">
    <cfRule type="cellIs" dxfId="279" priority="485" operator="notEqual">
      <formula>0</formula>
    </cfRule>
  </conditionalFormatting>
  <conditionalFormatting sqref="B471">
    <cfRule type="cellIs" dxfId="278" priority="472" operator="notEqual">
      <formula>0</formula>
    </cfRule>
  </conditionalFormatting>
  <conditionalFormatting sqref="B478">
    <cfRule type="cellIs" dxfId="277" priority="446" operator="notEqual">
      <formula>0</formula>
    </cfRule>
  </conditionalFormatting>
  <conditionalFormatting sqref="B26">
    <cfRule type="cellIs" dxfId="276" priority="433" operator="notEqual">
      <formula>0</formula>
    </cfRule>
  </conditionalFormatting>
  <conditionalFormatting sqref="B27">
    <cfRule type="cellIs" dxfId="275" priority="420" operator="notEqual">
      <formula>0</formula>
    </cfRule>
  </conditionalFormatting>
  <conditionalFormatting sqref="B37:B41">
    <cfRule type="cellIs" dxfId="274" priority="407" operator="notEqual">
      <formula>0</formula>
    </cfRule>
  </conditionalFormatting>
  <conditionalFormatting sqref="H215:R215">
    <cfRule type="containsBlanks" dxfId="273" priority="406">
      <formula>LEN(TRIM(H215))=0</formula>
    </cfRule>
  </conditionalFormatting>
  <conditionalFormatting sqref="H215:R215">
    <cfRule type="containsBlanks" dxfId="272" priority="405">
      <formula>LEN(TRIM(H215))=0</formula>
    </cfRule>
  </conditionalFormatting>
  <conditionalFormatting sqref="H215:R215">
    <cfRule type="containsBlanks" dxfId="271" priority="404">
      <formula>LEN(TRIM(H215))=0</formula>
    </cfRule>
  </conditionalFormatting>
  <conditionalFormatting sqref="H215:R215">
    <cfRule type="containsBlanks" dxfId="270" priority="403">
      <formula>LEN(TRIM(H215))=0</formula>
    </cfRule>
  </conditionalFormatting>
  <conditionalFormatting sqref="B433">
    <cfRule type="cellIs" dxfId="269" priority="363" operator="notEqual">
      <formula>0</formula>
    </cfRule>
  </conditionalFormatting>
  <conditionalFormatting sqref="F533:F537">
    <cfRule type="containsBlanks" dxfId="268" priority="348">
      <formula>LEN(TRIM(F533))=0</formula>
    </cfRule>
  </conditionalFormatting>
  <conditionalFormatting sqref="F533:F537">
    <cfRule type="containsBlanks" dxfId="267" priority="347">
      <formula>LEN(TRIM(F533))=0</formula>
    </cfRule>
  </conditionalFormatting>
  <conditionalFormatting sqref="F533:F537">
    <cfRule type="containsBlanks" dxfId="266" priority="346">
      <formula>LEN(TRIM(F533))=0</formula>
    </cfRule>
  </conditionalFormatting>
  <conditionalFormatting sqref="F533:F537">
    <cfRule type="containsBlanks" dxfId="265" priority="345">
      <formula>LEN(TRIM(F533))=0</formula>
    </cfRule>
  </conditionalFormatting>
  <conditionalFormatting sqref="B533:B537">
    <cfRule type="cellIs" dxfId="264" priority="344" operator="notEqual">
      <formula>0</formula>
    </cfRule>
  </conditionalFormatting>
  <conditionalFormatting sqref="H502:R502">
    <cfRule type="containsBlanks" dxfId="263" priority="331">
      <formula>LEN(TRIM(H502))=0</formula>
    </cfRule>
  </conditionalFormatting>
  <conditionalFormatting sqref="H502:R502">
    <cfRule type="containsBlanks" dxfId="262" priority="330">
      <formula>LEN(TRIM(H502))=0</formula>
    </cfRule>
  </conditionalFormatting>
  <conditionalFormatting sqref="H502:R502">
    <cfRule type="containsBlanks" dxfId="261" priority="329">
      <formula>LEN(TRIM(H502))=0</formula>
    </cfRule>
  </conditionalFormatting>
  <conditionalFormatting sqref="H502:R502">
    <cfRule type="containsBlanks" dxfId="260" priority="328">
      <formula>LEN(TRIM(H502))=0</formula>
    </cfRule>
  </conditionalFormatting>
  <conditionalFormatting sqref="B622:B626">
    <cfRule type="cellIs" dxfId="259" priority="306" operator="notEqual">
      <formula>0</formula>
    </cfRule>
  </conditionalFormatting>
  <conditionalFormatting sqref="B660">
    <cfRule type="cellIs" dxfId="258" priority="284" operator="notEqual">
      <formula>0</formula>
    </cfRule>
  </conditionalFormatting>
  <conditionalFormatting sqref="G12:G14">
    <cfRule type="containsBlanks" dxfId="257" priority="280">
      <formula>LEN(TRIM(G12))=0</formula>
    </cfRule>
  </conditionalFormatting>
  <conditionalFormatting sqref="G12:G14">
    <cfRule type="containsBlanks" dxfId="256" priority="279">
      <formula>LEN(TRIM(G12))=0</formula>
    </cfRule>
  </conditionalFormatting>
  <conditionalFormatting sqref="H12:R14">
    <cfRule type="containsBlanks" dxfId="255" priority="278">
      <formula>LEN(TRIM(H12))=0</formula>
    </cfRule>
  </conditionalFormatting>
  <conditionalFormatting sqref="H12:R14">
    <cfRule type="containsBlanks" dxfId="254" priority="277">
      <formula>LEN(TRIM(H12))=0</formula>
    </cfRule>
  </conditionalFormatting>
  <conditionalFormatting sqref="G17:G23">
    <cfRule type="containsBlanks" dxfId="253" priority="276">
      <formula>LEN(TRIM(G17))=0</formula>
    </cfRule>
  </conditionalFormatting>
  <conditionalFormatting sqref="G17:G23">
    <cfRule type="containsBlanks" dxfId="252" priority="275">
      <formula>LEN(TRIM(G17))=0</formula>
    </cfRule>
  </conditionalFormatting>
  <conditionalFormatting sqref="H17:R23">
    <cfRule type="containsBlanks" dxfId="251" priority="274">
      <formula>LEN(TRIM(H17))=0</formula>
    </cfRule>
  </conditionalFormatting>
  <conditionalFormatting sqref="H17:R23">
    <cfRule type="containsBlanks" dxfId="250" priority="273">
      <formula>LEN(TRIM(H17))=0</formula>
    </cfRule>
  </conditionalFormatting>
  <conditionalFormatting sqref="G25:G27">
    <cfRule type="containsBlanks" dxfId="249" priority="272">
      <formula>LEN(TRIM(G25))=0</formula>
    </cfRule>
  </conditionalFormatting>
  <conditionalFormatting sqref="G25:G27">
    <cfRule type="containsBlanks" dxfId="248" priority="271">
      <formula>LEN(TRIM(G25))=0</formula>
    </cfRule>
  </conditionalFormatting>
  <conditionalFormatting sqref="H25:R27">
    <cfRule type="containsBlanks" dxfId="247" priority="270">
      <formula>LEN(TRIM(H25))=0</formula>
    </cfRule>
  </conditionalFormatting>
  <conditionalFormatting sqref="H25:R27">
    <cfRule type="containsBlanks" dxfId="246" priority="269">
      <formula>LEN(TRIM(H25))=0</formula>
    </cfRule>
  </conditionalFormatting>
  <conditionalFormatting sqref="G29:G30">
    <cfRule type="containsBlanks" dxfId="245" priority="268">
      <formula>LEN(TRIM(G29))=0</formula>
    </cfRule>
  </conditionalFormatting>
  <conditionalFormatting sqref="G29:G30">
    <cfRule type="containsBlanks" dxfId="244" priority="267">
      <formula>LEN(TRIM(G29))=0</formula>
    </cfRule>
  </conditionalFormatting>
  <conditionalFormatting sqref="H29:R30">
    <cfRule type="containsBlanks" dxfId="243" priority="266">
      <formula>LEN(TRIM(H29))=0</formula>
    </cfRule>
  </conditionalFormatting>
  <conditionalFormatting sqref="H29:R30">
    <cfRule type="containsBlanks" dxfId="242" priority="265">
      <formula>LEN(TRIM(H29))=0</formula>
    </cfRule>
  </conditionalFormatting>
  <conditionalFormatting sqref="G33:G36">
    <cfRule type="containsBlanks" dxfId="241" priority="264">
      <formula>LEN(TRIM(G33))=0</formula>
    </cfRule>
  </conditionalFormatting>
  <conditionalFormatting sqref="G33:G36">
    <cfRule type="containsBlanks" dxfId="240" priority="263">
      <formula>LEN(TRIM(G33))=0</formula>
    </cfRule>
  </conditionalFormatting>
  <conditionalFormatting sqref="H33:R36">
    <cfRule type="containsBlanks" dxfId="239" priority="262">
      <formula>LEN(TRIM(H33))=0</formula>
    </cfRule>
  </conditionalFormatting>
  <conditionalFormatting sqref="H33:R36">
    <cfRule type="containsBlanks" dxfId="238" priority="261">
      <formula>LEN(TRIM(H33))=0</formula>
    </cfRule>
  </conditionalFormatting>
  <conditionalFormatting sqref="G38:G41">
    <cfRule type="containsBlanks" dxfId="237" priority="260">
      <formula>LEN(TRIM(G38))=0</formula>
    </cfRule>
  </conditionalFormatting>
  <conditionalFormatting sqref="G38:G41">
    <cfRule type="containsBlanks" dxfId="236" priority="259">
      <formula>LEN(TRIM(G38))=0</formula>
    </cfRule>
  </conditionalFormatting>
  <conditionalFormatting sqref="H38:R41">
    <cfRule type="containsBlanks" dxfId="235" priority="258">
      <formula>LEN(TRIM(H38))=0</formula>
    </cfRule>
  </conditionalFormatting>
  <conditionalFormatting sqref="H38:R41">
    <cfRule type="containsBlanks" dxfId="234" priority="257">
      <formula>LEN(TRIM(H38))=0</formula>
    </cfRule>
  </conditionalFormatting>
  <conditionalFormatting sqref="G43:G47">
    <cfRule type="containsBlanks" dxfId="233" priority="256">
      <formula>LEN(TRIM(G43))=0</formula>
    </cfRule>
  </conditionalFormatting>
  <conditionalFormatting sqref="G43:G47">
    <cfRule type="containsBlanks" dxfId="232" priority="255">
      <formula>LEN(TRIM(G43))=0</formula>
    </cfRule>
  </conditionalFormatting>
  <conditionalFormatting sqref="H43:R47">
    <cfRule type="containsBlanks" dxfId="231" priority="254">
      <formula>LEN(TRIM(H43))=0</formula>
    </cfRule>
  </conditionalFormatting>
  <conditionalFormatting sqref="H43:R47">
    <cfRule type="containsBlanks" dxfId="230" priority="253">
      <formula>LEN(TRIM(H43))=0</formula>
    </cfRule>
  </conditionalFormatting>
  <conditionalFormatting sqref="G49:G50">
    <cfRule type="containsBlanks" dxfId="229" priority="252">
      <formula>LEN(TRIM(G49))=0</formula>
    </cfRule>
  </conditionalFormatting>
  <conditionalFormatting sqref="G49:G50">
    <cfRule type="containsBlanks" dxfId="228" priority="251">
      <formula>LEN(TRIM(G49))=0</formula>
    </cfRule>
  </conditionalFormatting>
  <conditionalFormatting sqref="H49:R50">
    <cfRule type="containsBlanks" dxfId="227" priority="250">
      <formula>LEN(TRIM(H49))=0</formula>
    </cfRule>
  </conditionalFormatting>
  <conditionalFormatting sqref="H49:R50">
    <cfRule type="containsBlanks" dxfId="226" priority="249">
      <formula>LEN(TRIM(H49))=0</formula>
    </cfRule>
  </conditionalFormatting>
  <conditionalFormatting sqref="G53:G57">
    <cfRule type="containsBlanks" dxfId="225" priority="248">
      <formula>LEN(TRIM(G53))=0</formula>
    </cfRule>
  </conditionalFormatting>
  <conditionalFormatting sqref="G53:G57">
    <cfRule type="containsBlanks" dxfId="224" priority="247">
      <formula>LEN(TRIM(G53))=0</formula>
    </cfRule>
  </conditionalFormatting>
  <conditionalFormatting sqref="H53:R57">
    <cfRule type="containsBlanks" dxfId="223" priority="246">
      <formula>LEN(TRIM(H53))=0</formula>
    </cfRule>
  </conditionalFormatting>
  <conditionalFormatting sqref="H53:R57">
    <cfRule type="containsBlanks" dxfId="222" priority="245">
      <formula>LEN(TRIM(H53))=0</formula>
    </cfRule>
  </conditionalFormatting>
  <conditionalFormatting sqref="G61:G63">
    <cfRule type="containsBlanks" dxfId="221" priority="244">
      <formula>LEN(TRIM(G61))=0</formula>
    </cfRule>
  </conditionalFormatting>
  <conditionalFormatting sqref="G61:G63">
    <cfRule type="containsBlanks" dxfId="220" priority="243">
      <formula>LEN(TRIM(G61))=0</formula>
    </cfRule>
  </conditionalFormatting>
  <conditionalFormatting sqref="H61:R63">
    <cfRule type="containsBlanks" dxfId="219" priority="242">
      <formula>LEN(TRIM(H61))=0</formula>
    </cfRule>
  </conditionalFormatting>
  <conditionalFormatting sqref="H61:R63">
    <cfRule type="containsBlanks" dxfId="218" priority="241">
      <formula>LEN(TRIM(H61))=0</formula>
    </cfRule>
  </conditionalFormatting>
  <conditionalFormatting sqref="G66:G68">
    <cfRule type="containsBlanks" dxfId="217" priority="240">
      <formula>LEN(TRIM(G66))=0</formula>
    </cfRule>
  </conditionalFormatting>
  <conditionalFormatting sqref="G66:G68">
    <cfRule type="containsBlanks" dxfId="216" priority="239">
      <formula>LEN(TRIM(G66))=0</formula>
    </cfRule>
  </conditionalFormatting>
  <conditionalFormatting sqref="H66:R68">
    <cfRule type="containsBlanks" dxfId="215" priority="238">
      <formula>LEN(TRIM(H66))=0</formula>
    </cfRule>
  </conditionalFormatting>
  <conditionalFormatting sqref="H66:R68">
    <cfRule type="containsBlanks" dxfId="214" priority="237">
      <formula>LEN(TRIM(H66))=0</formula>
    </cfRule>
  </conditionalFormatting>
  <conditionalFormatting sqref="G71:G75">
    <cfRule type="containsBlanks" dxfId="213" priority="236">
      <formula>LEN(TRIM(G71))=0</formula>
    </cfRule>
  </conditionalFormatting>
  <conditionalFormatting sqref="G71:G75">
    <cfRule type="containsBlanks" dxfId="212" priority="235">
      <formula>LEN(TRIM(G71))=0</formula>
    </cfRule>
  </conditionalFormatting>
  <conditionalFormatting sqref="H71:R75">
    <cfRule type="containsBlanks" dxfId="211" priority="234">
      <formula>LEN(TRIM(H71))=0</formula>
    </cfRule>
  </conditionalFormatting>
  <conditionalFormatting sqref="H71:R75">
    <cfRule type="containsBlanks" dxfId="210" priority="233">
      <formula>LEN(TRIM(H71))=0</formula>
    </cfRule>
  </conditionalFormatting>
  <conditionalFormatting sqref="G79:G82">
    <cfRule type="containsBlanks" dxfId="209" priority="232">
      <formula>LEN(TRIM(G79))=0</formula>
    </cfRule>
  </conditionalFormatting>
  <conditionalFormatting sqref="G79:G82">
    <cfRule type="containsBlanks" dxfId="208" priority="231">
      <formula>LEN(TRIM(G79))=0</formula>
    </cfRule>
  </conditionalFormatting>
  <conditionalFormatting sqref="H79:R82">
    <cfRule type="containsBlanks" dxfId="207" priority="230">
      <formula>LEN(TRIM(H79))=0</formula>
    </cfRule>
  </conditionalFormatting>
  <conditionalFormatting sqref="H79:R82">
    <cfRule type="containsBlanks" dxfId="206" priority="229">
      <formula>LEN(TRIM(H79))=0</formula>
    </cfRule>
  </conditionalFormatting>
  <conditionalFormatting sqref="G84:G87">
    <cfRule type="containsBlanks" dxfId="205" priority="228">
      <formula>LEN(TRIM(G84))=0</formula>
    </cfRule>
  </conditionalFormatting>
  <conditionalFormatting sqref="G84:G87">
    <cfRule type="containsBlanks" dxfId="204" priority="227">
      <formula>LEN(TRIM(G84))=0</formula>
    </cfRule>
  </conditionalFormatting>
  <conditionalFormatting sqref="H84:R87">
    <cfRule type="containsBlanks" dxfId="203" priority="226">
      <formula>LEN(TRIM(H84))=0</formula>
    </cfRule>
  </conditionalFormatting>
  <conditionalFormatting sqref="H84:R87">
    <cfRule type="containsBlanks" dxfId="202" priority="225">
      <formula>LEN(TRIM(H84))=0</formula>
    </cfRule>
  </conditionalFormatting>
  <conditionalFormatting sqref="G89:G95">
    <cfRule type="containsBlanks" dxfId="201" priority="224">
      <formula>LEN(TRIM(G89))=0</formula>
    </cfRule>
  </conditionalFormatting>
  <conditionalFormatting sqref="G89:G95">
    <cfRule type="containsBlanks" dxfId="200" priority="223">
      <formula>LEN(TRIM(G89))=0</formula>
    </cfRule>
  </conditionalFormatting>
  <conditionalFormatting sqref="H89:R95">
    <cfRule type="containsBlanks" dxfId="199" priority="222">
      <formula>LEN(TRIM(H89))=0</formula>
    </cfRule>
  </conditionalFormatting>
  <conditionalFormatting sqref="H89:R95">
    <cfRule type="containsBlanks" dxfId="198" priority="221">
      <formula>LEN(TRIM(H89))=0</formula>
    </cfRule>
  </conditionalFormatting>
  <conditionalFormatting sqref="G210:G211 G214">
    <cfRule type="containsBlanks" dxfId="197" priority="220">
      <formula>LEN(TRIM(G210))=0</formula>
    </cfRule>
  </conditionalFormatting>
  <conditionalFormatting sqref="G210:G211 G214">
    <cfRule type="containsBlanks" dxfId="196" priority="219">
      <formula>LEN(TRIM(G210))=0</formula>
    </cfRule>
  </conditionalFormatting>
  <conditionalFormatting sqref="H210:R211 H214:R214 L212:R213">
    <cfRule type="containsBlanks" dxfId="195" priority="218">
      <formula>LEN(TRIM(H210))=0</formula>
    </cfRule>
  </conditionalFormatting>
  <conditionalFormatting sqref="H210:R211 H214:R214 L212:R213">
    <cfRule type="containsBlanks" dxfId="194" priority="217">
      <formula>LEN(TRIM(H210))=0</formula>
    </cfRule>
  </conditionalFormatting>
  <conditionalFormatting sqref="G216:G220">
    <cfRule type="containsBlanks" dxfId="193" priority="216">
      <formula>LEN(TRIM(G216))=0</formula>
    </cfRule>
  </conditionalFormatting>
  <conditionalFormatting sqref="G216:G220">
    <cfRule type="containsBlanks" dxfId="192" priority="215">
      <formula>LEN(TRIM(G216))=0</formula>
    </cfRule>
  </conditionalFormatting>
  <conditionalFormatting sqref="H216:R220">
    <cfRule type="containsBlanks" dxfId="191" priority="214">
      <formula>LEN(TRIM(H216))=0</formula>
    </cfRule>
  </conditionalFormatting>
  <conditionalFormatting sqref="H216:R220">
    <cfRule type="containsBlanks" dxfId="190" priority="213">
      <formula>LEN(TRIM(H216))=0</formula>
    </cfRule>
  </conditionalFormatting>
  <conditionalFormatting sqref="G223">
    <cfRule type="containsBlanks" dxfId="189" priority="212">
      <formula>LEN(TRIM(G223))=0</formula>
    </cfRule>
  </conditionalFormatting>
  <conditionalFormatting sqref="G223">
    <cfRule type="containsBlanks" dxfId="188" priority="211">
      <formula>LEN(TRIM(G223))=0</formula>
    </cfRule>
  </conditionalFormatting>
  <conditionalFormatting sqref="H223:R223">
    <cfRule type="containsBlanks" dxfId="187" priority="210">
      <formula>LEN(TRIM(H223))=0</formula>
    </cfRule>
  </conditionalFormatting>
  <conditionalFormatting sqref="H223:R223">
    <cfRule type="containsBlanks" dxfId="186" priority="209">
      <formula>LEN(TRIM(H223))=0</formula>
    </cfRule>
  </conditionalFormatting>
  <conditionalFormatting sqref="G225:G226">
    <cfRule type="containsBlanks" dxfId="185" priority="208">
      <formula>LEN(TRIM(G225))=0</formula>
    </cfRule>
  </conditionalFormatting>
  <conditionalFormatting sqref="G225:G226">
    <cfRule type="containsBlanks" dxfId="184" priority="207">
      <formula>LEN(TRIM(G225))=0</formula>
    </cfRule>
  </conditionalFormatting>
  <conditionalFormatting sqref="H225:R226">
    <cfRule type="containsBlanks" dxfId="183" priority="206">
      <formula>LEN(TRIM(H225))=0</formula>
    </cfRule>
  </conditionalFormatting>
  <conditionalFormatting sqref="H225:R226">
    <cfRule type="containsBlanks" dxfId="182" priority="205">
      <formula>LEN(TRIM(H225))=0</formula>
    </cfRule>
  </conditionalFormatting>
  <conditionalFormatting sqref="G228:G229">
    <cfRule type="containsBlanks" dxfId="181" priority="204">
      <formula>LEN(TRIM(G228))=0</formula>
    </cfRule>
  </conditionalFormatting>
  <conditionalFormatting sqref="G228:G229">
    <cfRule type="containsBlanks" dxfId="180" priority="203">
      <formula>LEN(TRIM(G228))=0</formula>
    </cfRule>
  </conditionalFormatting>
  <conditionalFormatting sqref="H228:R229">
    <cfRule type="containsBlanks" dxfId="179" priority="202">
      <formula>LEN(TRIM(H228))=0</formula>
    </cfRule>
  </conditionalFormatting>
  <conditionalFormatting sqref="H228:R229">
    <cfRule type="containsBlanks" dxfId="178" priority="201">
      <formula>LEN(TRIM(H228))=0</formula>
    </cfRule>
  </conditionalFormatting>
  <conditionalFormatting sqref="G231:G232">
    <cfRule type="containsBlanks" dxfId="177" priority="200">
      <formula>LEN(TRIM(G231))=0</formula>
    </cfRule>
  </conditionalFormatting>
  <conditionalFormatting sqref="G231:G232">
    <cfRule type="containsBlanks" dxfId="176" priority="199">
      <formula>LEN(TRIM(G231))=0</formula>
    </cfRule>
  </conditionalFormatting>
  <conditionalFormatting sqref="H231:R232">
    <cfRule type="containsBlanks" dxfId="175" priority="198">
      <formula>LEN(TRIM(H231))=0</formula>
    </cfRule>
  </conditionalFormatting>
  <conditionalFormatting sqref="H231:R232">
    <cfRule type="containsBlanks" dxfId="174" priority="197">
      <formula>LEN(TRIM(H231))=0</formula>
    </cfRule>
  </conditionalFormatting>
  <conditionalFormatting sqref="G234:G238">
    <cfRule type="containsBlanks" dxfId="173" priority="196">
      <formula>LEN(TRIM(G234))=0</formula>
    </cfRule>
  </conditionalFormatting>
  <conditionalFormatting sqref="G234:G238">
    <cfRule type="containsBlanks" dxfId="172" priority="195">
      <formula>LEN(TRIM(G234))=0</formula>
    </cfRule>
  </conditionalFormatting>
  <conditionalFormatting sqref="H234:R238">
    <cfRule type="containsBlanks" dxfId="171" priority="194">
      <formula>LEN(TRIM(H234))=0</formula>
    </cfRule>
  </conditionalFormatting>
  <conditionalFormatting sqref="H234:R238">
    <cfRule type="containsBlanks" dxfId="170" priority="193">
      <formula>LEN(TRIM(H234))=0</formula>
    </cfRule>
  </conditionalFormatting>
  <conditionalFormatting sqref="G242:G244">
    <cfRule type="containsBlanks" dxfId="169" priority="192">
      <formula>LEN(TRIM(G242))=0</formula>
    </cfRule>
  </conditionalFormatting>
  <conditionalFormatting sqref="G242:G244">
    <cfRule type="containsBlanks" dxfId="168" priority="191">
      <formula>LEN(TRIM(G242))=0</formula>
    </cfRule>
  </conditionalFormatting>
  <conditionalFormatting sqref="H242:R244">
    <cfRule type="containsBlanks" dxfId="167" priority="190">
      <formula>LEN(TRIM(H242))=0</formula>
    </cfRule>
  </conditionalFormatting>
  <conditionalFormatting sqref="H242:R244">
    <cfRule type="containsBlanks" dxfId="166" priority="189">
      <formula>LEN(TRIM(H242))=0</formula>
    </cfRule>
  </conditionalFormatting>
  <conditionalFormatting sqref="G247:G249">
    <cfRule type="containsBlanks" dxfId="165" priority="188">
      <formula>LEN(TRIM(G247))=0</formula>
    </cfRule>
  </conditionalFormatting>
  <conditionalFormatting sqref="G247:G249">
    <cfRule type="containsBlanks" dxfId="164" priority="187">
      <formula>LEN(TRIM(G247))=0</formula>
    </cfRule>
  </conditionalFormatting>
  <conditionalFormatting sqref="H247:R249">
    <cfRule type="containsBlanks" dxfId="163" priority="186">
      <formula>LEN(TRIM(H247))=0</formula>
    </cfRule>
  </conditionalFormatting>
  <conditionalFormatting sqref="H247:R249">
    <cfRule type="containsBlanks" dxfId="162" priority="185">
      <formula>LEN(TRIM(H247))=0</formula>
    </cfRule>
  </conditionalFormatting>
  <conditionalFormatting sqref="L251:R253">
    <cfRule type="containsBlanks" dxfId="161" priority="182">
      <formula>LEN(TRIM(L251))=0</formula>
    </cfRule>
  </conditionalFormatting>
  <conditionalFormatting sqref="L251:R253">
    <cfRule type="containsBlanks" dxfId="160" priority="181">
      <formula>LEN(TRIM(L251))=0</formula>
    </cfRule>
  </conditionalFormatting>
  <conditionalFormatting sqref="G255:G262">
    <cfRule type="containsBlanks" dxfId="159" priority="180">
      <formula>LEN(TRIM(G255))=0</formula>
    </cfRule>
  </conditionalFormatting>
  <conditionalFormatting sqref="G255:G262">
    <cfRule type="containsBlanks" dxfId="158" priority="179">
      <formula>LEN(TRIM(G255))=0</formula>
    </cfRule>
  </conditionalFormatting>
  <conditionalFormatting sqref="H255:R255 H257:R262">
    <cfRule type="containsBlanks" dxfId="157" priority="178">
      <formula>LEN(TRIM(H255))=0</formula>
    </cfRule>
  </conditionalFormatting>
  <conditionalFormatting sqref="H255:R255 H257:R262">
    <cfRule type="containsBlanks" dxfId="156" priority="177">
      <formula>LEN(TRIM(H255))=0</formula>
    </cfRule>
  </conditionalFormatting>
  <conditionalFormatting sqref="G264">
    <cfRule type="containsBlanks" dxfId="155" priority="176">
      <formula>LEN(TRIM(G264))=0</formula>
    </cfRule>
  </conditionalFormatting>
  <conditionalFormatting sqref="G264">
    <cfRule type="containsBlanks" dxfId="154" priority="175">
      <formula>LEN(TRIM(G264))=0</formula>
    </cfRule>
  </conditionalFormatting>
  <conditionalFormatting sqref="H264:R264">
    <cfRule type="containsBlanks" dxfId="153" priority="174">
      <formula>LEN(TRIM(H264))=0</formula>
    </cfRule>
  </conditionalFormatting>
  <conditionalFormatting sqref="H264:R264">
    <cfRule type="containsBlanks" dxfId="152" priority="173">
      <formula>LEN(TRIM(H264))=0</formula>
    </cfRule>
  </conditionalFormatting>
  <conditionalFormatting sqref="G266:G267">
    <cfRule type="containsBlanks" dxfId="151" priority="172">
      <formula>LEN(TRIM(G266))=0</formula>
    </cfRule>
  </conditionalFormatting>
  <conditionalFormatting sqref="G266:G267">
    <cfRule type="containsBlanks" dxfId="150" priority="171">
      <formula>LEN(TRIM(G266))=0</formula>
    </cfRule>
  </conditionalFormatting>
  <conditionalFormatting sqref="H266:R266">
    <cfRule type="containsBlanks" dxfId="149" priority="170">
      <formula>LEN(TRIM(H266))=0</formula>
    </cfRule>
  </conditionalFormatting>
  <conditionalFormatting sqref="H266:R266">
    <cfRule type="containsBlanks" dxfId="148" priority="169">
      <formula>LEN(TRIM(H266))=0</formula>
    </cfRule>
  </conditionalFormatting>
  <conditionalFormatting sqref="G413:G418 G421:G423">
    <cfRule type="containsBlanks" dxfId="147" priority="168">
      <formula>LEN(TRIM(G413))=0</formula>
    </cfRule>
  </conditionalFormatting>
  <conditionalFormatting sqref="G413:G418 G421:G423">
    <cfRule type="containsBlanks" dxfId="146" priority="167">
      <formula>LEN(TRIM(G413))=0</formula>
    </cfRule>
  </conditionalFormatting>
  <conditionalFormatting sqref="H413:R418 H421:R423">
    <cfRule type="containsBlanks" dxfId="145" priority="166">
      <formula>LEN(TRIM(H413))=0</formula>
    </cfRule>
  </conditionalFormatting>
  <conditionalFormatting sqref="H413:R418 H421:R423">
    <cfRule type="containsBlanks" dxfId="144" priority="165">
      <formula>LEN(TRIM(H413))=0</formula>
    </cfRule>
  </conditionalFormatting>
  <conditionalFormatting sqref="G426:G435">
    <cfRule type="containsBlanks" dxfId="143" priority="164">
      <formula>LEN(TRIM(G426))=0</formula>
    </cfRule>
  </conditionalFormatting>
  <conditionalFormatting sqref="G426:G435">
    <cfRule type="containsBlanks" dxfId="142" priority="163">
      <formula>LEN(TRIM(G426))=0</formula>
    </cfRule>
  </conditionalFormatting>
  <conditionalFormatting sqref="H426:R435">
    <cfRule type="containsBlanks" dxfId="141" priority="162">
      <formula>LEN(TRIM(H426))=0</formula>
    </cfRule>
  </conditionalFormatting>
  <conditionalFormatting sqref="H426:R435">
    <cfRule type="containsBlanks" dxfId="140" priority="161">
      <formula>LEN(TRIM(H426))=0</formula>
    </cfRule>
  </conditionalFormatting>
  <conditionalFormatting sqref="G437">
    <cfRule type="containsBlanks" dxfId="139" priority="160">
      <formula>LEN(TRIM(G437))=0</formula>
    </cfRule>
  </conditionalFormatting>
  <conditionalFormatting sqref="G437">
    <cfRule type="containsBlanks" dxfId="138" priority="159">
      <formula>LEN(TRIM(G437))=0</formula>
    </cfRule>
  </conditionalFormatting>
  <conditionalFormatting sqref="H437:R437">
    <cfRule type="containsBlanks" dxfId="137" priority="158">
      <formula>LEN(TRIM(H437))=0</formula>
    </cfRule>
  </conditionalFormatting>
  <conditionalFormatting sqref="H437:R437">
    <cfRule type="containsBlanks" dxfId="136" priority="157">
      <formula>LEN(TRIM(H437))=0</formula>
    </cfRule>
  </conditionalFormatting>
  <conditionalFormatting sqref="G441:G442">
    <cfRule type="containsBlanks" dxfId="135" priority="156">
      <formula>LEN(TRIM(G441))=0</formula>
    </cfRule>
  </conditionalFormatting>
  <conditionalFormatting sqref="G441:G442">
    <cfRule type="containsBlanks" dxfId="134" priority="155">
      <formula>LEN(TRIM(G441))=0</formula>
    </cfRule>
  </conditionalFormatting>
  <conditionalFormatting sqref="H441:R442">
    <cfRule type="containsBlanks" dxfId="133" priority="154">
      <formula>LEN(TRIM(H441))=0</formula>
    </cfRule>
  </conditionalFormatting>
  <conditionalFormatting sqref="H441:R442">
    <cfRule type="containsBlanks" dxfId="132" priority="153">
      <formula>LEN(TRIM(H441))=0</formula>
    </cfRule>
  </conditionalFormatting>
  <conditionalFormatting sqref="G444:G445">
    <cfRule type="containsBlanks" dxfId="131" priority="152">
      <formula>LEN(TRIM(G444))=0</formula>
    </cfRule>
  </conditionalFormatting>
  <conditionalFormatting sqref="G444:G445">
    <cfRule type="containsBlanks" dxfId="130" priority="151">
      <formula>LEN(TRIM(G444))=0</formula>
    </cfRule>
  </conditionalFormatting>
  <conditionalFormatting sqref="H444:R445">
    <cfRule type="containsBlanks" dxfId="129" priority="150">
      <formula>LEN(TRIM(H444))=0</formula>
    </cfRule>
  </conditionalFormatting>
  <conditionalFormatting sqref="H444:R445">
    <cfRule type="containsBlanks" dxfId="128" priority="149">
      <formula>LEN(TRIM(H444))=0</formula>
    </cfRule>
  </conditionalFormatting>
  <conditionalFormatting sqref="G452:G454">
    <cfRule type="containsBlanks" dxfId="127" priority="144">
      <formula>LEN(TRIM(G452))=0</formula>
    </cfRule>
  </conditionalFormatting>
  <conditionalFormatting sqref="G452:G454">
    <cfRule type="containsBlanks" dxfId="126" priority="143">
      <formula>LEN(TRIM(G452))=0</formula>
    </cfRule>
  </conditionalFormatting>
  <conditionalFormatting sqref="H452:R454 L455:R455">
    <cfRule type="containsBlanks" dxfId="125" priority="142">
      <formula>LEN(TRIM(H452))=0</formula>
    </cfRule>
  </conditionalFormatting>
  <conditionalFormatting sqref="H452:R454 L455:R455">
    <cfRule type="containsBlanks" dxfId="124" priority="141">
      <formula>LEN(TRIM(H452))=0</formula>
    </cfRule>
  </conditionalFormatting>
  <conditionalFormatting sqref="G457:G459">
    <cfRule type="containsBlanks" dxfId="123" priority="140">
      <formula>LEN(TRIM(G457))=0</formula>
    </cfRule>
  </conditionalFormatting>
  <conditionalFormatting sqref="G457:G459">
    <cfRule type="containsBlanks" dxfId="122" priority="139">
      <formula>LEN(TRIM(G457))=0</formula>
    </cfRule>
  </conditionalFormatting>
  <conditionalFormatting sqref="H457:R459">
    <cfRule type="containsBlanks" dxfId="121" priority="138">
      <formula>LEN(TRIM(H457))=0</formula>
    </cfRule>
  </conditionalFormatting>
  <conditionalFormatting sqref="H457:R459">
    <cfRule type="containsBlanks" dxfId="120" priority="137">
      <formula>LEN(TRIM(H457))=0</formula>
    </cfRule>
  </conditionalFormatting>
  <conditionalFormatting sqref="G464:G473">
    <cfRule type="containsBlanks" dxfId="119" priority="136">
      <formula>LEN(TRIM(G464))=0</formula>
    </cfRule>
  </conditionalFormatting>
  <conditionalFormatting sqref="G464:G473">
    <cfRule type="containsBlanks" dxfId="118" priority="135">
      <formula>LEN(TRIM(G464))=0</formula>
    </cfRule>
  </conditionalFormatting>
  <conditionalFormatting sqref="H464:R473">
    <cfRule type="containsBlanks" dxfId="117" priority="134">
      <formula>LEN(TRIM(H464))=0</formula>
    </cfRule>
  </conditionalFormatting>
  <conditionalFormatting sqref="H464:R473">
    <cfRule type="containsBlanks" dxfId="116" priority="133">
      <formula>LEN(TRIM(H464))=0</formula>
    </cfRule>
  </conditionalFormatting>
  <conditionalFormatting sqref="G475:G480">
    <cfRule type="containsBlanks" dxfId="115" priority="132">
      <formula>LEN(TRIM(G475))=0</formula>
    </cfRule>
  </conditionalFormatting>
  <conditionalFormatting sqref="G475:G480">
    <cfRule type="containsBlanks" dxfId="114" priority="131">
      <formula>LEN(TRIM(G475))=0</formula>
    </cfRule>
  </conditionalFormatting>
  <conditionalFormatting sqref="H475:R480">
    <cfRule type="containsBlanks" dxfId="113" priority="130">
      <formula>LEN(TRIM(H475))=0</formula>
    </cfRule>
  </conditionalFormatting>
  <conditionalFormatting sqref="H475:R480">
    <cfRule type="containsBlanks" dxfId="112" priority="129">
      <formula>LEN(TRIM(H475))=0</formula>
    </cfRule>
  </conditionalFormatting>
  <conditionalFormatting sqref="G482:G483">
    <cfRule type="containsBlanks" dxfId="111" priority="128">
      <formula>LEN(TRIM(G482))=0</formula>
    </cfRule>
  </conditionalFormatting>
  <conditionalFormatting sqref="G482:G483">
    <cfRule type="containsBlanks" dxfId="110" priority="127">
      <formula>LEN(TRIM(G482))=0</formula>
    </cfRule>
  </conditionalFormatting>
  <conditionalFormatting sqref="H482:R483">
    <cfRule type="containsBlanks" dxfId="109" priority="126">
      <formula>LEN(TRIM(H482))=0</formula>
    </cfRule>
  </conditionalFormatting>
  <conditionalFormatting sqref="H482:R483">
    <cfRule type="containsBlanks" dxfId="108" priority="125">
      <formula>LEN(TRIM(H482))=0</formula>
    </cfRule>
  </conditionalFormatting>
  <conditionalFormatting sqref="G503:G507">
    <cfRule type="containsBlanks" dxfId="107" priority="124">
      <formula>LEN(TRIM(G503))=0</formula>
    </cfRule>
  </conditionalFormatting>
  <conditionalFormatting sqref="G503:G507">
    <cfRule type="containsBlanks" dxfId="106" priority="123">
      <formula>LEN(TRIM(G503))=0</formula>
    </cfRule>
  </conditionalFormatting>
  <conditionalFormatting sqref="H503:R507">
    <cfRule type="containsBlanks" dxfId="105" priority="122">
      <formula>LEN(TRIM(H503))=0</formula>
    </cfRule>
  </conditionalFormatting>
  <conditionalFormatting sqref="H503:R507">
    <cfRule type="containsBlanks" dxfId="104" priority="121">
      <formula>LEN(TRIM(H503))=0</formula>
    </cfRule>
  </conditionalFormatting>
  <conditionalFormatting sqref="G509:G513">
    <cfRule type="containsBlanks" dxfId="103" priority="120">
      <formula>LEN(TRIM(G509))=0</formula>
    </cfRule>
  </conditionalFormatting>
  <conditionalFormatting sqref="G509:G513">
    <cfRule type="containsBlanks" dxfId="102" priority="119">
      <formula>LEN(TRIM(G509))=0</formula>
    </cfRule>
  </conditionalFormatting>
  <conditionalFormatting sqref="H509:R513">
    <cfRule type="containsBlanks" dxfId="101" priority="118">
      <formula>LEN(TRIM(H509))=0</formula>
    </cfRule>
  </conditionalFormatting>
  <conditionalFormatting sqref="H509:R513">
    <cfRule type="containsBlanks" dxfId="100" priority="117">
      <formula>LEN(TRIM(H509))=0</formula>
    </cfRule>
  </conditionalFormatting>
  <conditionalFormatting sqref="G515:G519">
    <cfRule type="containsBlanks" dxfId="99" priority="116">
      <formula>LEN(TRIM(G515))=0</formula>
    </cfRule>
  </conditionalFormatting>
  <conditionalFormatting sqref="G515:G519">
    <cfRule type="containsBlanks" dxfId="98" priority="115">
      <formula>LEN(TRIM(G515))=0</formula>
    </cfRule>
  </conditionalFormatting>
  <conditionalFormatting sqref="H515:R519">
    <cfRule type="containsBlanks" dxfId="97" priority="114">
      <formula>LEN(TRIM(H515))=0</formula>
    </cfRule>
  </conditionalFormatting>
  <conditionalFormatting sqref="H515:R519">
    <cfRule type="containsBlanks" dxfId="96" priority="113">
      <formula>LEN(TRIM(H515))=0</formula>
    </cfRule>
  </conditionalFormatting>
  <conditionalFormatting sqref="G521:G525">
    <cfRule type="containsBlanks" dxfId="95" priority="112">
      <formula>LEN(TRIM(G521))=0</formula>
    </cfRule>
  </conditionalFormatting>
  <conditionalFormatting sqref="G521:G525">
    <cfRule type="containsBlanks" dxfId="94" priority="111">
      <formula>LEN(TRIM(G521))=0</formula>
    </cfRule>
  </conditionalFormatting>
  <conditionalFormatting sqref="H521:R525">
    <cfRule type="containsBlanks" dxfId="93" priority="110">
      <formula>LEN(TRIM(H521))=0</formula>
    </cfRule>
  </conditionalFormatting>
  <conditionalFormatting sqref="H521:R525">
    <cfRule type="containsBlanks" dxfId="92" priority="109">
      <formula>LEN(TRIM(H521))=0</formula>
    </cfRule>
  </conditionalFormatting>
  <conditionalFormatting sqref="G527:G531">
    <cfRule type="containsBlanks" dxfId="91" priority="108">
      <formula>LEN(TRIM(G527))=0</formula>
    </cfRule>
  </conditionalFormatting>
  <conditionalFormatting sqref="G527:G531">
    <cfRule type="containsBlanks" dxfId="90" priority="107">
      <formula>LEN(TRIM(G527))=0</formula>
    </cfRule>
  </conditionalFormatting>
  <conditionalFormatting sqref="H527:R531">
    <cfRule type="containsBlanks" dxfId="89" priority="106">
      <formula>LEN(TRIM(H527))=0</formula>
    </cfRule>
  </conditionalFormatting>
  <conditionalFormatting sqref="H527:R531">
    <cfRule type="containsBlanks" dxfId="88" priority="105">
      <formula>LEN(TRIM(H527))=0</formula>
    </cfRule>
  </conditionalFormatting>
  <conditionalFormatting sqref="G533:G537">
    <cfRule type="containsBlanks" dxfId="87" priority="104">
      <formula>LEN(TRIM(G533))=0</formula>
    </cfRule>
  </conditionalFormatting>
  <conditionalFormatting sqref="G533:G537">
    <cfRule type="containsBlanks" dxfId="86" priority="103">
      <formula>LEN(TRIM(G533))=0</formula>
    </cfRule>
  </conditionalFormatting>
  <conditionalFormatting sqref="H533:R537">
    <cfRule type="containsBlanks" dxfId="85" priority="102">
      <formula>LEN(TRIM(H533))=0</formula>
    </cfRule>
  </conditionalFormatting>
  <conditionalFormatting sqref="H533:R537">
    <cfRule type="containsBlanks" dxfId="84" priority="101">
      <formula>LEN(TRIM(H533))=0</formula>
    </cfRule>
  </conditionalFormatting>
  <conditionalFormatting sqref="G539:G548">
    <cfRule type="containsBlanks" dxfId="83" priority="100">
      <formula>LEN(TRIM(G539))=0</formula>
    </cfRule>
  </conditionalFormatting>
  <conditionalFormatting sqref="G539:G548">
    <cfRule type="containsBlanks" dxfId="82" priority="99">
      <formula>LEN(TRIM(G539))=0</formula>
    </cfRule>
  </conditionalFormatting>
  <conditionalFormatting sqref="H539:R548">
    <cfRule type="containsBlanks" dxfId="81" priority="98">
      <formula>LEN(TRIM(H539))=0</formula>
    </cfRule>
  </conditionalFormatting>
  <conditionalFormatting sqref="H539:R548">
    <cfRule type="containsBlanks" dxfId="80" priority="97">
      <formula>LEN(TRIM(H539))=0</formula>
    </cfRule>
  </conditionalFormatting>
  <conditionalFormatting sqref="G612:G620">
    <cfRule type="containsBlanks" dxfId="79" priority="96">
      <formula>LEN(TRIM(G612))=0</formula>
    </cfRule>
  </conditionalFormatting>
  <conditionalFormatting sqref="G612:G620">
    <cfRule type="containsBlanks" dxfId="78" priority="95">
      <formula>LEN(TRIM(G612))=0</formula>
    </cfRule>
  </conditionalFormatting>
  <conditionalFormatting sqref="H612:R620">
    <cfRule type="containsBlanks" dxfId="77" priority="94">
      <formula>LEN(TRIM(H612))=0</formula>
    </cfRule>
  </conditionalFormatting>
  <conditionalFormatting sqref="H612:R620">
    <cfRule type="containsBlanks" dxfId="76" priority="93">
      <formula>LEN(TRIM(H612))=0</formula>
    </cfRule>
  </conditionalFormatting>
  <conditionalFormatting sqref="G622:G626">
    <cfRule type="containsBlanks" dxfId="75" priority="92">
      <formula>LEN(TRIM(G622))=0</formula>
    </cfRule>
  </conditionalFormatting>
  <conditionalFormatting sqref="G622:G626">
    <cfRule type="containsBlanks" dxfId="74" priority="91">
      <formula>LEN(TRIM(G622))=0</formula>
    </cfRule>
  </conditionalFormatting>
  <conditionalFormatting sqref="H622:R626">
    <cfRule type="containsBlanks" dxfId="73" priority="90">
      <formula>LEN(TRIM(H622))=0</formula>
    </cfRule>
  </conditionalFormatting>
  <conditionalFormatting sqref="H622:R626">
    <cfRule type="containsBlanks" dxfId="72" priority="89">
      <formula>LEN(TRIM(H622))=0</formula>
    </cfRule>
  </conditionalFormatting>
  <conditionalFormatting sqref="G630:G631">
    <cfRule type="containsBlanks" dxfId="71" priority="88">
      <formula>LEN(TRIM(G630))=0</formula>
    </cfRule>
  </conditionalFormatting>
  <conditionalFormatting sqref="G630:G631">
    <cfRule type="containsBlanks" dxfId="70" priority="87">
      <formula>LEN(TRIM(G630))=0</formula>
    </cfRule>
  </conditionalFormatting>
  <conditionalFormatting sqref="H630:R631">
    <cfRule type="containsBlanks" dxfId="69" priority="86">
      <formula>LEN(TRIM(H630))=0</formula>
    </cfRule>
  </conditionalFormatting>
  <conditionalFormatting sqref="H630:R631">
    <cfRule type="containsBlanks" dxfId="68" priority="85">
      <formula>LEN(TRIM(H630))=0</formula>
    </cfRule>
  </conditionalFormatting>
  <conditionalFormatting sqref="G633">
    <cfRule type="containsBlanks" dxfId="67" priority="84">
      <formula>LEN(TRIM(G633))=0</formula>
    </cfRule>
  </conditionalFormatting>
  <conditionalFormatting sqref="G633">
    <cfRule type="containsBlanks" dxfId="66" priority="83">
      <formula>LEN(TRIM(G633))=0</formula>
    </cfRule>
  </conditionalFormatting>
  <conditionalFormatting sqref="H633:R633">
    <cfRule type="containsBlanks" dxfId="65" priority="82">
      <formula>LEN(TRIM(H633))=0</formula>
    </cfRule>
  </conditionalFormatting>
  <conditionalFormatting sqref="H633:R633">
    <cfRule type="containsBlanks" dxfId="64" priority="81">
      <formula>LEN(TRIM(H633))=0</formula>
    </cfRule>
  </conditionalFormatting>
  <conditionalFormatting sqref="G635:G640">
    <cfRule type="containsBlanks" dxfId="63" priority="80">
      <formula>LEN(TRIM(G635))=0</formula>
    </cfRule>
  </conditionalFormatting>
  <conditionalFormatting sqref="G635:G640">
    <cfRule type="containsBlanks" dxfId="62" priority="79">
      <formula>LEN(TRIM(G635))=0</formula>
    </cfRule>
  </conditionalFormatting>
  <conditionalFormatting sqref="H635:R640">
    <cfRule type="containsBlanks" dxfId="61" priority="78">
      <formula>LEN(TRIM(H635))=0</formula>
    </cfRule>
  </conditionalFormatting>
  <conditionalFormatting sqref="H635:R640">
    <cfRule type="containsBlanks" dxfId="60" priority="77">
      <formula>LEN(TRIM(H635))=0</formula>
    </cfRule>
  </conditionalFormatting>
  <conditionalFormatting sqref="G642:G643">
    <cfRule type="containsBlanks" dxfId="59" priority="76">
      <formula>LEN(TRIM(G642))=0</formula>
    </cfRule>
  </conditionalFormatting>
  <conditionalFormatting sqref="G642:G643">
    <cfRule type="containsBlanks" dxfId="58" priority="75">
      <formula>LEN(TRIM(G642))=0</formula>
    </cfRule>
  </conditionalFormatting>
  <conditionalFormatting sqref="H642:R643">
    <cfRule type="containsBlanks" dxfId="57" priority="74">
      <formula>LEN(TRIM(H642))=0</formula>
    </cfRule>
  </conditionalFormatting>
  <conditionalFormatting sqref="H642:R643">
    <cfRule type="containsBlanks" dxfId="56" priority="73">
      <formula>LEN(TRIM(H642))=0</formula>
    </cfRule>
  </conditionalFormatting>
  <conditionalFormatting sqref="G645">
    <cfRule type="containsBlanks" dxfId="55" priority="72">
      <formula>LEN(TRIM(G645))=0</formula>
    </cfRule>
  </conditionalFormatting>
  <conditionalFormatting sqref="G645">
    <cfRule type="containsBlanks" dxfId="54" priority="71">
      <formula>LEN(TRIM(G645))=0</formula>
    </cfRule>
  </conditionalFormatting>
  <conditionalFormatting sqref="H645:R645">
    <cfRule type="containsBlanks" dxfId="53" priority="70">
      <formula>LEN(TRIM(H645))=0</formula>
    </cfRule>
  </conditionalFormatting>
  <conditionalFormatting sqref="H645:R645">
    <cfRule type="containsBlanks" dxfId="52" priority="69">
      <formula>LEN(TRIM(H645))=0</formula>
    </cfRule>
  </conditionalFormatting>
  <conditionalFormatting sqref="G647:G649">
    <cfRule type="containsBlanks" dxfId="51" priority="68">
      <formula>LEN(TRIM(G647))=0</formula>
    </cfRule>
  </conditionalFormatting>
  <conditionalFormatting sqref="G647:G649">
    <cfRule type="containsBlanks" dxfId="50" priority="67">
      <formula>LEN(TRIM(G647))=0</formula>
    </cfRule>
  </conditionalFormatting>
  <conditionalFormatting sqref="H647:R649">
    <cfRule type="containsBlanks" dxfId="49" priority="66">
      <formula>LEN(TRIM(H647))=0</formula>
    </cfRule>
  </conditionalFormatting>
  <conditionalFormatting sqref="H647:R649">
    <cfRule type="containsBlanks" dxfId="48" priority="65">
      <formula>LEN(TRIM(H647))=0</formula>
    </cfRule>
  </conditionalFormatting>
  <conditionalFormatting sqref="G653:G656">
    <cfRule type="containsBlanks" dxfId="47" priority="64">
      <formula>LEN(TRIM(G653))=0</formula>
    </cfRule>
  </conditionalFormatting>
  <conditionalFormatting sqref="G653:G656">
    <cfRule type="containsBlanks" dxfId="46" priority="63">
      <formula>LEN(TRIM(G653))=0</formula>
    </cfRule>
  </conditionalFormatting>
  <conditionalFormatting sqref="H653:R656">
    <cfRule type="containsBlanks" dxfId="45" priority="62">
      <formula>LEN(TRIM(H653))=0</formula>
    </cfRule>
  </conditionalFormatting>
  <conditionalFormatting sqref="H653:R656">
    <cfRule type="containsBlanks" dxfId="44" priority="61">
      <formula>LEN(TRIM(H653))=0</formula>
    </cfRule>
  </conditionalFormatting>
  <conditionalFormatting sqref="G658:G666">
    <cfRule type="containsBlanks" dxfId="43" priority="60">
      <formula>LEN(TRIM(G658))=0</formula>
    </cfRule>
  </conditionalFormatting>
  <conditionalFormatting sqref="G658:G666">
    <cfRule type="containsBlanks" dxfId="42" priority="59">
      <formula>LEN(TRIM(G658))=0</formula>
    </cfRule>
  </conditionalFormatting>
  <conditionalFormatting sqref="H658:R666">
    <cfRule type="containsBlanks" dxfId="41" priority="58">
      <formula>LEN(TRIM(H658))=0</formula>
    </cfRule>
  </conditionalFormatting>
  <conditionalFormatting sqref="H658:R666">
    <cfRule type="containsBlanks" dxfId="40" priority="57">
      <formula>LEN(TRIM(H658))=0</formula>
    </cfRule>
  </conditionalFormatting>
  <conditionalFormatting sqref="G670">
    <cfRule type="containsBlanks" dxfId="39" priority="56">
      <formula>LEN(TRIM(G670))=0</formula>
    </cfRule>
  </conditionalFormatting>
  <conditionalFormatting sqref="G670">
    <cfRule type="containsBlanks" dxfId="38" priority="55">
      <formula>LEN(TRIM(G670))=0</formula>
    </cfRule>
  </conditionalFormatting>
  <conditionalFormatting sqref="H670:R670">
    <cfRule type="containsBlanks" dxfId="37" priority="54">
      <formula>LEN(TRIM(H670))=0</formula>
    </cfRule>
  </conditionalFormatting>
  <conditionalFormatting sqref="H670:R670">
    <cfRule type="containsBlanks" dxfId="36" priority="53">
      <formula>LEN(TRIM(H670))=0</formula>
    </cfRule>
  </conditionalFormatting>
  <conditionalFormatting sqref="G419:G420">
    <cfRule type="containsBlanks" dxfId="35" priority="50">
      <formula>LEN(TRIM(G419))=0</formula>
    </cfRule>
  </conditionalFormatting>
  <conditionalFormatting sqref="G419:G420">
    <cfRule type="containsBlanks" dxfId="34" priority="49">
      <formula>LEN(TRIM(G419))=0</formula>
    </cfRule>
  </conditionalFormatting>
  <conditionalFormatting sqref="H419:R420">
    <cfRule type="containsBlanks" dxfId="33" priority="48">
      <formula>LEN(TRIM(H419))=0</formula>
    </cfRule>
  </conditionalFormatting>
  <conditionalFormatting sqref="H419:R420">
    <cfRule type="containsBlanks" dxfId="32" priority="47">
      <formula>LEN(TRIM(H419))=0</formula>
    </cfRule>
  </conditionalFormatting>
  <conditionalFormatting sqref="G447:G448">
    <cfRule type="containsBlanks" dxfId="31" priority="46">
      <formula>LEN(TRIM(G447))=0</formula>
    </cfRule>
  </conditionalFormatting>
  <conditionalFormatting sqref="G447:G448">
    <cfRule type="containsBlanks" dxfId="30" priority="45">
      <formula>LEN(TRIM(G447))=0</formula>
    </cfRule>
  </conditionalFormatting>
  <conditionalFormatting sqref="H447:R448">
    <cfRule type="containsBlanks" dxfId="29" priority="44">
      <formula>LEN(TRIM(H447))=0</formula>
    </cfRule>
  </conditionalFormatting>
  <conditionalFormatting sqref="H447:R448">
    <cfRule type="containsBlanks" dxfId="28" priority="43">
      <formula>LEN(TRIM(H447))=0</formula>
    </cfRule>
  </conditionalFormatting>
  <conditionalFormatting sqref="G438:G439">
    <cfRule type="containsBlanks" dxfId="27" priority="42">
      <formula>LEN(TRIM(G438))=0</formula>
    </cfRule>
  </conditionalFormatting>
  <conditionalFormatting sqref="G438:G439">
    <cfRule type="containsBlanks" dxfId="26" priority="41">
      <formula>LEN(TRIM(G438))=0</formula>
    </cfRule>
  </conditionalFormatting>
  <conditionalFormatting sqref="H438:R439">
    <cfRule type="containsBlanks" dxfId="25" priority="40">
      <formula>LEN(TRIM(H438))=0</formula>
    </cfRule>
  </conditionalFormatting>
  <conditionalFormatting sqref="H438:R439">
    <cfRule type="containsBlanks" dxfId="24" priority="39">
      <formula>LEN(TRIM(H438))=0</formula>
    </cfRule>
  </conditionalFormatting>
  <conditionalFormatting sqref="H256:R256">
    <cfRule type="containsBlanks" dxfId="23" priority="36">
      <formula>LEN(TRIM(H256))=0</formula>
    </cfRule>
  </conditionalFormatting>
  <conditionalFormatting sqref="H256:R256">
    <cfRule type="containsBlanks" dxfId="22" priority="35">
      <formula>LEN(TRIM(H256))=0</formula>
    </cfRule>
  </conditionalFormatting>
  <conditionalFormatting sqref="H267:R267">
    <cfRule type="containsBlanks" dxfId="21" priority="34">
      <formula>LEN(TRIM(H267))=0</formula>
    </cfRule>
  </conditionalFormatting>
  <conditionalFormatting sqref="H267:R267">
    <cfRule type="containsBlanks" dxfId="20" priority="33">
      <formula>LEN(TRIM(H267))=0</formula>
    </cfRule>
  </conditionalFormatting>
  <conditionalFormatting sqref="G212">
    <cfRule type="containsBlanks" dxfId="19" priority="20">
      <formula>LEN(TRIM(G212))=0</formula>
    </cfRule>
  </conditionalFormatting>
  <conditionalFormatting sqref="G212">
    <cfRule type="containsBlanks" dxfId="18" priority="19">
      <formula>LEN(TRIM(G212))=0</formula>
    </cfRule>
  </conditionalFormatting>
  <conditionalFormatting sqref="H212:K212">
    <cfRule type="containsBlanks" dxfId="17" priority="18">
      <formula>LEN(TRIM(H212))=0</formula>
    </cfRule>
  </conditionalFormatting>
  <conditionalFormatting sqref="H212:K212">
    <cfRule type="containsBlanks" dxfId="16" priority="17">
      <formula>LEN(TRIM(H212))=0</formula>
    </cfRule>
  </conditionalFormatting>
  <conditionalFormatting sqref="G213">
    <cfRule type="containsBlanks" dxfId="15" priority="16">
      <formula>LEN(TRIM(G213))=0</formula>
    </cfRule>
  </conditionalFormatting>
  <conditionalFormatting sqref="G213">
    <cfRule type="containsBlanks" dxfId="14" priority="15">
      <formula>LEN(TRIM(G213))=0</formula>
    </cfRule>
  </conditionalFormatting>
  <conditionalFormatting sqref="H213:K213">
    <cfRule type="containsBlanks" dxfId="13" priority="14">
      <formula>LEN(TRIM(H213))=0</formula>
    </cfRule>
  </conditionalFormatting>
  <conditionalFormatting sqref="H213:K213">
    <cfRule type="containsBlanks" dxfId="12" priority="13">
      <formula>LEN(TRIM(H213))=0</formula>
    </cfRule>
  </conditionalFormatting>
  <conditionalFormatting sqref="G251:G253">
    <cfRule type="containsBlanks" dxfId="11" priority="12">
      <formula>LEN(TRIM(G251))=0</formula>
    </cfRule>
  </conditionalFormatting>
  <conditionalFormatting sqref="G251:G253">
    <cfRule type="containsBlanks" dxfId="10" priority="11">
      <formula>LEN(TRIM(G251))=0</formula>
    </cfRule>
  </conditionalFormatting>
  <conditionalFormatting sqref="H251:K253">
    <cfRule type="containsBlanks" dxfId="9" priority="10">
      <formula>LEN(TRIM(H251))=0</formula>
    </cfRule>
  </conditionalFormatting>
  <conditionalFormatting sqref="H251:K253">
    <cfRule type="containsBlanks" dxfId="8" priority="9">
      <formula>LEN(TRIM(H251))=0</formula>
    </cfRule>
  </conditionalFormatting>
  <conditionalFormatting sqref="G455">
    <cfRule type="containsBlanks" dxfId="7" priority="8">
      <formula>LEN(TRIM(G455))=0</formula>
    </cfRule>
  </conditionalFormatting>
  <conditionalFormatting sqref="G455">
    <cfRule type="containsBlanks" dxfId="6" priority="7">
      <formula>LEN(TRIM(G455))=0</formula>
    </cfRule>
  </conditionalFormatting>
  <conditionalFormatting sqref="H455:K455">
    <cfRule type="containsBlanks" dxfId="5" priority="6">
      <formula>LEN(TRIM(H455))=0</formula>
    </cfRule>
  </conditionalFormatting>
  <conditionalFormatting sqref="H455:K455">
    <cfRule type="containsBlanks" dxfId="4" priority="5">
      <formula>LEN(TRIM(H455))=0</formula>
    </cfRule>
  </conditionalFormatting>
  <conditionalFormatting sqref="G4:R4">
    <cfRule type="containsBlanks" dxfId="3" priority="4">
      <formula>LEN(TRIM(G4))=0</formula>
    </cfRule>
  </conditionalFormatting>
  <conditionalFormatting sqref="G4:R4">
    <cfRule type="containsBlanks" dxfId="2" priority="3">
      <formula>LEN(TRIM(G4))=0</formula>
    </cfRule>
  </conditionalFormatting>
  <conditionalFormatting sqref="G3:R3">
    <cfRule type="containsBlanks" dxfId="1" priority="2">
      <formula>LEN(TRIM(G3))=0</formula>
    </cfRule>
  </conditionalFormatting>
  <conditionalFormatting sqref="G3:R3">
    <cfRule type="containsBlanks" dxfId="0" priority="1">
      <formula>LEN(TRIM(G3))=0</formula>
    </cfRule>
  </conditionalFormatting>
  <pageMargins left="0.7" right="0.7" top="0.75" bottom="0.75" header="0.3" footer="0.3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284" r:id="rId4" name="Button 4">
              <controlPr defaultSize="0" print="0" autoFill="0" autoPict="0" macro="[0]!Makro32">
                <anchor moveWithCells="1" sizeWithCells="1">
                  <from>
                    <xdr:col>4</xdr:col>
                    <xdr:colOff>19050</xdr:colOff>
                    <xdr:row>2</xdr:row>
                    <xdr:rowOff>19050</xdr:rowOff>
                  </from>
                  <to>
                    <xdr:col>4</xdr:col>
                    <xdr:colOff>609600</xdr:colOff>
                    <xdr:row>4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</dc:title>
  <dc:creator>Paweł Grad</dc:creator>
  <cp:lastModifiedBy>Piotr Grad</cp:lastModifiedBy>
  <cp:lastPrinted>2010-12-02T12:42:50Z</cp:lastPrinted>
  <dcterms:created xsi:type="dcterms:W3CDTF">2008-03-10T17:21:47Z</dcterms:created>
  <dcterms:modified xsi:type="dcterms:W3CDTF">2018-09-28T09:06:01Z</dcterms:modified>
  <cp:contentStatus/>
</cp:coreProperties>
</file>